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autoCompressPictures="0" defaultThemeVersion="124226"/>
  <mc:AlternateContent xmlns:mc="http://schemas.openxmlformats.org/markup-compatibility/2006">
    <mc:Choice Requires="x15">
      <x15ac:absPath xmlns:x15ac="http://schemas.microsoft.com/office/spreadsheetml/2010/11/ac" url="C:\Users\TESCHI\Desktop\2025\MIR\"/>
    </mc:Choice>
  </mc:AlternateContent>
  <xr:revisionPtr revIDLastSave="0" documentId="13_ncr:1_{702C60FB-26AB-431B-9C5F-C69E8159B6C4}" xr6:coauthVersionLast="47" xr6:coauthVersionMax="47" xr10:uidLastSave="{00000000-0000-0000-0000-000000000000}"/>
  <bookViews>
    <workbookView xWindow="-120" yWindow="-120" windowWidth="29040" windowHeight="15840" activeTab="1" xr2:uid="{00000000-000D-0000-FFFF-FFFF00000000}"/>
  </bookViews>
  <sheets>
    <sheet name="Formato de Seguimiento de I (2" sheetId="3" r:id="rId1"/>
    <sheet name="20251erTRIM MIR" sheetId="1" r:id="rId2"/>
    <sheet name="Instructivo" sheetId="2" state="hidden" r:id="rId3"/>
  </sheets>
  <definedNames>
    <definedName name="_xlnm.Print_Area" localSheetId="1">'20251erTRIM MIR'!$A$1:$AC$91</definedName>
    <definedName name="_xlnm.Print_Area" localSheetId="0">'Formato de Seguimiento de I (2'!$A$1:$AC$115</definedName>
    <definedName name="_xlnm.Print_Titles" localSheetId="1">'20251erTRIM MIR'!$9:$11</definedName>
    <definedName name="_xlnm.Print_Titles" localSheetId="0">'Formato de Seguimiento de I (2'!$9:$11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40" i="1" l="1"/>
  <c r="H40" i="1"/>
  <c r="H37" i="1"/>
  <c r="P69" i="1"/>
  <c r="Q68" i="1"/>
  <c r="Q69" i="1" s="1"/>
  <c r="AA63" i="1"/>
  <c r="O84" i="1"/>
  <c r="O81" i="1"/>
  <c r="O78" i="1"/>
  <c r="O67" i="1"/>
  <c r="N79" i="1"/>
  <c r="N30" i="1"/>
  <c r="N39" i="1"/>
  <c r="M39" i="1"/>
  <c r="M58" i="1"/>
  <c r="N57" i="1"/>
  <c r="N58" i="1" s="1"/>
  <c r="M69" i="1"/>
  <c r="N68" i="1"/>
  <c r="N69" i="1" s="1"/>
  <c r="V42" i="1"/>
  <c r="S42" i="1"/>
  <c r="P42" i="1"/>
  <c r="M42" i="1"/>
  <c r="W41" i="1"/>
  <c r="W42" i="1" s="1"/>
  <c r="T41" i="1"/>
  <c r="T42" i="1" s="1"/>
  <c r="Q42" i="1"/>
  <c r="N42" i="1"/>
  <c r="X40" i="1"/>
  <c r="U40" i="1"/>
  <c r="R40" i="1"/>
  <c r="O40" i="1"/>
  <c r="W26" i="1"/>
  <c r="X19" i="1"/>
  <c r="AA16" i="1"/>
  <c r="Y64" i="1"/>
  <c r="Y65" i="1" s="1"/>
  <c r="Z65" i="1"/>
  <c r="V110" i="3"/>
  <c r="S110" i="3"/>
  <c r="P110" i="3"/>
  <c r="M110" i="3"/>
  <c r="Y109" i="3"/>
  <c r="Z109" i="3" s="1"/>
  <c r="W109" i="3"/>
  <c r="W110" i="3" s="1"/>
  <c r="T109" i="3"/>
  <c r="T110" i="3" s="1"/>
  <c r="Q109" i="3"/>
  <c r="Q110" i="3" s="1"/>
  <c r="N109" i="3"/>
  <c r="N110" i="3" s="1"/>
  <c r="Z108" i="3"/>
  <c r="Z110" i="3" s="1"/>
  <c r="Y108" i="3"/>
  <c r="X108" i="3"/>
  <c r="O108" i="3"/>
  <c r="K108" i="3"/>
  <c r="H108" i="3"/>
  <c r="V107" i="3"/>
  <c r="S107" i="3"/>
  <c r="P107" i="3"/>
  <c r="M107" i="3"/>
  <c r="Y106" i="3"/>
  <c r="Z106" i="3" s="1"/>
  <c r="W106" i="3"/>
  <c r="W107" i="3" s="1"/>
  <c r="T106" i="3"/>
  <c r="T107" i="3" s="1"/>
  <c r="Q106" i="3"/>
  <c r="Q107" i="3" s="1"/>
  <c r="N106" i="3"/>
  <c r="N107" i="3" s="1"/>
  <c r="Z105" i="3"/>
  <c r="Y105" i="3"/>
  <c r="Y107" i="3" s="1"/>
  <c r="X105" i="3"/>
  <c r="O105" i="3"/>
  <c r="K105" i="3"/>
  <c r="H105" i="3"/>
  <c r="V104" i="3"/>
  <c r="S104" i="3"/>
  <c r="P104" i="3"/>
  <c r="M104" i="3"/>
  <c r="Y103" i="3"/>
  <c r="Z103" i="3" s="1"/>
  <c r="W103" i="3"/>
  <c r="W104" i="3" s="1"/>
  <c r="T103" i="3"/>
  <c r="T104" i="3" s="1"/>
  <c r="Q103" i="3"/>
  <c r="Q104" i="3" s="1"/>
  <c r="N103" i="3"/>
  <c r="N104" i="3" s="1"/>
  <c r="Z102" i="3"/>
  <c r="Y102" i="3"/>
  <c r="X102" i="3"/>
  <c r="O102" i="3"/>
  <c r="K102" i="3"/>
  <c r="H102" i="3"/>
  <c r="V101" i="3"/>
  <c r="S101" i="3"/>
  <c r="P101" i="3"/>
  <c r="M101" i="3"/>
  <c r="Y100" i="3"/>
  <c r="Z100" i="3" s="1"/>
  <c r="W100" i="3"/>
  <c r="W101" i="3" s="1"/>
  <c r="T100" i="3"/>
  <c r="T101" i="3" s="1"/>
  <c r="Q100" i="3"/>
  <c r="Q101" i="3" s="1"/>
  <c r="N100" i="3"/>
  <c r="N101" i="3" s="1"/>
  <c r="Z99" i="3"/>
  <c r="Y99" i="3"/>
  <c r="Y101" i="3" s="1"/>
  <c r="X99" i="3"/>
  <c r="O99" i="3"/>
  <c r="K99" i="3"/>
  <c r="H99" i="3"/>
  <c r="V98" i="3"/>
  <c r="S98" i="3"/>
  <c r="P98" i="3"/>
  <c r="M98" i="3"/>
  <c r="Y97" i="3"/>
  <c r="Z97" i="3" s="1"/>
  <c r="W97" i="3"/>
  <c r="W98" i="3" s="1"/>
  <c r="T97" i="3"/>
  <c r="T98" i="3" s="1"/>
  <c r="Q97" i="3"/>
  <c r="Q98" i="3" s="1"/>
  <c r="N97" i="3"/>
  <c r="N98" i="3" s="1"/>
  <c r="Z96" i="3"/>
  <c r="Z98" i="3" s="1"/>
  <c r="Y96" i="3"/>
  <c r="X96" i="3"/>
  <c r="O96" i="3"/>
  <c r="K96" i="3"/>
  <c r="H96" i="3"/>
  <c r="V95" i="3"/>
  <c r="S95" i="3"/>
  <c r="P95" i="3"/>
  <c r="M95" i="3"/>
  <c r="Y94" i="3"/>
  <c r="Z94" i="3" s="1"/>
  <c r="W94" i="3"/>
  <c r="W95" i="3" s="1"/>
  <c r="T94" i="3"/>
  <c r="T95" i="3" s="1"/>
  <c r="Q94" i="3"/>
  <c r="Q95" i="3" s="1"/>
  <c r="N94" i="3"/>
  <c r="N95" i="3" s="1"/>
  <c r="Z93" i="3"/>
  <c r="Y93" i="3"/>
  <c r="X93" i="3"/>
  <c r="O93" i="3"/>
  <c r="K93" i="3"/>
  <c r="H93" i="3"/>
  <c r="V91" i="3"/>
  <c r="S91" i="3"/>
  <c r="P91" i="3"/>
  <c r="M91" i="3"/>
  <c r="Y90" i="3"/>
  <c r="Z90" i="3" s="1"/>
  <c r="W90" i="3"/>
  <c r="W91" i="3" s="1"/>
  <c r="T90" i="3"/>
  <c r="T91" i="3" s="1"/>
  <c r="Q90" i="3"/>
  <c r="Q91" i="3" s="1"/>
  <c r="N90" i="3"/>
  <c r="N91" i="3" s="1"/>
  <c r="Z89" i="3"/>
  <c r="Y89" i="3"/>
  <c r="X89" i="3"/>
  <c r="U89" i="3"/>
  <c r="R89" i="3"/>
  <c r="O89" i="3"/>
  <c r="K89" i="3"/>
  <c r="H89" i="3"/>
  <c r="V88" i="3"/>
  <c r="S88" i="3"/>
  <c r="P88" i="3"/>
  <c r="M88" i="3"/>
  <c r="Y87" i="3"/>
  <c r="Z87" i="3" s="1"/>
  <c r="W87" i="3"/>
  <c r="W88" i="3" s="1"/>
  <c r="T87" i="3"/>
  <c r="T88" i="3" s="1"/>
  <c r="Q87" i="3"/>
  <c r="Q88" i="3" s="1"/>
  <c r="N87" i="3"/>
  <c r="N88" i="3" s="1"/>
  <c r="Z86" i="3"/>
  <c r="Y86" i="3"/>
  <c r="Y88" i="3" s="1"/>
  <c r="X86" i="3"/>
  <c r="U86" i="3"/>
  <c r="R86" i="3"/>
  <c r="O86" i="3"/>
  <c r="K86" i="3"/>
  <c r="H86" i="3"/>
  <c r="V84" i="3"/>
  <c r="S84" i="3"/>
  <c r="P84" i="3"/>
  <c r="W83" i="3"/>
  <c r="W84" i="3" s="1"/>
  <c r="T83" i="3"/>
  <c r="T84" i="3" s="1"/>
  <c r="Q83" i="3"/>
  <c r="Q84" i="3" s="1"/>
  <c r="N83" i="3"/>
  <c r="AA82" i="3"/>
  <c r="X82" i="3"/>
  <c r="U82" i="3"/>
  <c r="R82" i="3"/>
  <c r="O82" i="3"/>
  <c r="K82" i="3"/>
  <c r="H82" i="3"/>
  <c r="V81" i="3"/>
  <c r="Y80" i="3"/>
  <c r="W80" i="3"/>
  <c r="W81" i="3" s="1"/>
  <c r="Z79" i="3"/>
  <c r="Y79" i="3"/>
  <c r="X79" i="3"/>
  <c r="K79" i="3"/>
  <c r="H79" i="3"/>
  <c r="V77" i="3"/>
  <c r="S77" i="3"/>
  <c r="P77" i="3"/>
  <c r="Y76" i="3"/>
  <c r="Z76" i="3" s="1"/>
  <c r="W76" i="3"/>
  <c r="W77" i="3" s="1"/>
  <c r="T76" i="3"/>
  <c r="T77" i="3" s="1"/>
  <c r="Q76" i="3"/>
  <c r="Q77" i="3" s="1"/>
  <c r="N76" i="3"/>
  <c r="Z75" i="3"/>
  <c r="Y75" i="3"/>
  <c r="Y77" i="3" s="1"/>
  <c r="X75" i="3"/>
  <c r="U75" i="3"/>
  <c r="R75" i="3"/>
  <c r="O75" i="3"/>
  <c r="K75" i="3"/>
  <c r="H75" i="3"/>
  <c r="V74" i="3"/>
  <c r="S74" i="3"/>
  <c r="P74" i="3"/>
  <c r="M74" i="3"/>
  <c r="Y73" i="3"/>
  <c r="W73" i="3"/>
  <c r="W74" i="3" s="1"/>
  <c r="T73" i="3"/>
  <c r="Q73" i="3"/>
  <c r="Q74" i="3" s="1"/>
  <c r="N73" i="3"/>
  <c r="N74" i="3" s="1"/>
  <c r="Z72" i="3"/>
  <c r="Y72" i="3"/>
  <c r="X72" i="3"/>
  <c r="U72" i="3"/>
  <c r="R72" i="3"/>
  <c r="O72" i="3"/>
  <c r="K72" i="3"/>
  <c r="H72" i="3"/>
  <c r="V70" i="3"/>
  <c r="S70" i="3"/>
  <c r="P70" i="3"/>
  <c r="M70" i="3"/>
  <c r="Y69" i="3"/>
  <c r="Z69" i="3" s="1"/>
  <c r="W69" i="3"/>
  <c r="W70" i="3" s="1"/>
  <c r="T69" i="3"/>
  <c r="T70" i="3" s="1"/>
  <c r="Q69" i="3"/>
  <c r="Q70" i="3" s="1"/>
  <c r="N69" i="3"/>
  <c r="N70" i="3" s="1"/>
  <c r="Z68" i="3"/>
  <c r="Y68" i="3"/>
  <c r="X68" i="3"/>
  <c r="U68" i="3"/>
  <c r="R68" i="3"/>
  <c r="O68" i="3"/>
  <c r="K68" i="3"/>
  <c r="H68" i="3"/>
  <c r="V67" i="3"/>
  <c r="P67" i="3"/>
  <c r="Y66" i="3"/>
  <c r="Z66" i="3" s="1"/>
  <c r="W66" i="3"/>
  <c r="W67" i="3" s="1"/>
  <c r="T66" i="3"/>
  <c r="Q66" i="3"/>
  <c r="Q67" i="3" s="1"/>
  <c r="N66" i="3"/>
  <c r="Z65" i="3"/>
  <c r="Y65" i="3"/>
  <c r="X65" i="3"/>
  <c r="R65" i="3"/>
  <c r="O65" i="3"/>
  <c r="K65" i="3"/>
  <c r="H65" i="3"/>
  <c r="V64" i="3"/>
  <c r="S64" i="3"/>
  <c r="P64" i="3"/>
  <c r="M64" i="3"/>
  <c r="Y63" i="3"/>
  <c r="Z63" i="3" s="1"/>
  <c r="W63" i="3"/>
  <c r="W64" i="3" s="1"/>
  <c r="T63" i="3"/>
  <c r="Q63" i="3"/>
  <c r="Q64" i="3" s="1"/>
  <c r="N63" i="3"/>
  <c r="N64" i="3" s="1"/>
  <c r="Z62" i="3"/>
  <c r="Y62" i="3"/>
  <c r="AA62" i="3" s="1"/>
  <c r="X62" i="3"/>
  <c r="U62" i="3"/>
  <c r="R62" i="3"/>
  <c r="O62" i="3"/>
  <c r="K62" i="3"/>
  <c r="H62" i="3"/>
  <c r="V61" i="3"/>
  <c r="S61" i="3"/>
  <c r="P61" i="3"/>
  <c r="M61" i="3"/>
  <c r="Y60" i="3"/>
  <c r="Z60" i="3" s="1"/>
  <c r="W60" i="3"/>
  <c r="W61" i="3" s="1"/>
  <c r="T60" i="3"/>
  <c r="T61" i="3" s="1"/>
  <c r="Q60" i="3"/>
  <c r="Q61" i="3" s="1"/>
  <c r="N60" i="3"/>
  <c r="N61" i="3" s="1"/>
  <c r="Z59" i="3"/>
  <c r="Y59" i="3"/>
  <c r="Y61" i="3" s="1"/>
  <c r="X59" i="3"/>
  <c r="U59" i="3"/>
  <c r="R59" i="3"/>
  <c r="O59" i="3"/>
  <c r="K59" i="3"/>
  <c r="H59" i="3"/>
  <c r="V58" i="3"/>
  <c r="S58" i="3"/>
  <c r="P58" i="3"/>
  <c r="M58" i="3"/>
  <c r="Y57" i="3"/>
  <c r="Z57" i="3" s="1"/>
  <c r="W57" i="3"/>
  <c r="W58" i="3" s="1"/>
  <c r="T57" i="3"/>
  <c r="T58" i="3" s="1"/>
  <c r="Q57" i="3"/>
  <c r="Q58" i="3" s="1"/>
  <c r="N57" i="3"/>
  <c r="N58" i="3" s="1"/>
  <c r="Z56" i="3"/>
  <c r="Z58" i="3" s="1"/>
  <c r="Y56" i="3"/>
  <c r="Y58" i="3" s="1"/>
  <c r="X56" i="3"/>
  <c r="U56" i="3"/>
  <c r="R56" i="3"/>
  <c r="O56" i="3"/>
  <c r="K56" i="3"/>
  <c r="H56" i="3"/>
  <c r="V54" i="3"/>
  <c r="S54" i="3"/>
  <c r="P54" i="3"/>
  <c r="M54" i="3"/>
  <c r="Y53" i="3"/>
  <c r="Z53" i="3" s="1"/>
  <c r="W53" i="3"/>
  <c r="W54" i="3" s="1"/>
  <c r="T53" i="3"/>
  <c r="Q53" i="3"/>
  <c r="Q54" i="3" s="1"/>
  <c r="N53" i="3"/>
  <c r="N54" i="3" s="1"/>
  <c r="Z52" i="3"/>
  <c r="Y52" i="3"/>
  <c r="AA52" i="3" s="1"/>
  <c r="X52" i="3"/>
  <c r="U52" i="3"/>
  <c r="R52" i="3"/>
  <c r="O52" i="3"/>
  <c r="K52" i="3"/>
  <c r="H52" i="3"/>
  <c r="V51" i="3"/>
  <c r="S51" i="3"/>
  <c r="P51" i="3"/>
  <c r="M51" i="3"/>
  <c r="Y50" i="3"/>
  <c r="Z50" i="3" s="1"/>
  <c r="W50" i="3"/>
  <c r="W51" i="3" s="1"/>
  <c r="T50" i="3"/>
  <c r="T51" i="3" s="1"/>
  <c r="Q50" i="3"/>
  <c r="Q51" i="3" s="1"/>
  <c r="N50" i="3"/>
  <c r="N51" i="3" s="1"/>
  <c r="Z49" i="3"/>
  <c r="Y49" i="3"/>
  <c r="X49" i="3"/>
  <c r="U49" i="3"/>
  <c r="R49" i="3"/>
  <c r="O49" i="3"/>
  <c r="K49" i="3"/>
  <c r="H49" i="3"/>
  <c r="V48" i="3"/>
  <c r="S48" i="3"/>
  <c r="P48" i="3"/>
  <c r="M48" i="3"/>
  <c r="Y47" i="3"/>
  <c r="Z47" i="3" s="1"/>
  <c r="W47" i="3"/>
  <c r="W48" i="3" s="1"/>
  <c r="T47" i="3"/>
  <c r="Q47" i="3"/>
  <c r="Q48" i="3" s="1"/>
  <c r="N47" i="3"/>
  <c r="N48" i="3" s="1"/>
  <c r="Z46" i="3"/>
  <c r="Y46" i="3"/>
  <c r="X46" i="3"/>
  <c r="U46" i="3"/>
  <c r="R46" i="3"/>
  <c r="O46" i="3"/>
  <c r="K46" i="3"/>
  <c r="V45" i="3"/>
  <c r="S45" i="3"/>
  <c r="P45" i="3"/>
  <c r="Y44" i="3"/>
  <c r="Z44" i="3" s="1"/>
  <c r="W44" i="3"/>
  <c r="W45" i="3" s="1"/>
  <c r="T44" i="3"/>
  <c r="T45" i="3" s="1"/>
  <c r="Q44" i="3"/>
  <c r="Q45" i="3" s="1"/>
  <c r="N44" i="3"/>
  <c r="Z43" i="3"/>
  <c r="Y43" i="3"/>
  <c r="X43" i="3"/>
  <c r="U43" i="3"/>
  <c r="R43" i="3"/>
  <c r="O43" i="3"/>
  <c r="K43" i="3"/>
  <c r="V42" i="3"/>
  <c r="S42" i="3"/>
  <c r="P42" i="3"/>
  <c r="M42" i="3"/>
  <c r="Z41" i="3"/>
  <c r="Y41" i="3"/>
  <c r="W41" i="3"/>
  <c r="W42" i="3" s="1"/>
  <c r="T41" i="3"/>
  <c r="T42" i="3" s="1"/>
  <c r="Q41" i="3"/>
  <c r="Q42" i="3" s="1"/>
  <c r="N41" i="3"/>
  <c r="N42" i="3" s="1"/>
  <c r="Z40" i="3"/>
  <c r="Y40" i="3"/>
  <c r="R40" i="3"/>
  <c r="O40" i="3"/>
  <c r="K40" i="3"/>
  <c r="H40" i="3"/>
  <c r="V39" i="3"/>
  <c r="S39" i="3"/>
  <c r="P39" i="3"/>
  <c r="M39" i="3"/>
  <c r="Y38" i="3"/>
  <c r="Z38" i="3" s="1"/>
  <c r="W38" i="3"/>
  <c r="W39" i="3" s="1"/>
  <c r="T38" i="3"/>
  <c r="T39" i="3" s="1"/>
  <c r="Q38" i="3"/>
  <c r="Q39" i="3" s="1"/>
  <c r="N38" i="3"/>
  <c r="N39" i="3" s="1"/>
  <c r="Z37" i="3"/>
  <c r="Y37" i="3"/>
  <c r="Y39" i="3" s="1"/>
  <c r="X37" i="3"/>
  <c r="U37" i="3"/>
  <c r="R37" i="3"/>
  <c r="O37" i="3"/>
  <c r="K37" i="3"/>
  <c r="H37" i="3"/>
  <c r="V36" i="3"/>
  <c r="S36" i="3"/>
  <c r="P36" i="3"/>
  <c r="M36" i="3"/>
  <c r="Y35" i="3"/>
  <c r="Z35" i="3" s="1"/>
  <c r="W35" i="3"/>
  <c r="W36" i="3" s="1"/>
  <c r="T35" i="3"/>
  <c r="T36" i="3" s="1"/>
  <c r="Q35" i="3"/>
  <c r="Q36" i="3" s="1"/>
  <c r="N35" i="3"/>
  <c r="N36" i="3" s="1"/>
  <c r="Z34" i="3"/>
  <c r="Y34" i="3"/>
  <c r="Y36" i="3" s="1"/>
  <c r="X34" i="3"/>
  <c r="U34" i="3"/>
  <c r="R34" i="3"/>
  <c r="O34" i="3"/>
  <c r="K34" i="3"/>
  <c r="H34" i="3"/>
  <c r="V33" i="3"/>
  <c r="S33" i="3"/>
  <c r="P33" i="3"/>
  <c r="M33" i="3"/>
  <c r="Y32" i="3"/>
  <c r="Z32" i="3" s="1"/>
  <c r="W32" i="3"/>
  <c r="W33" i="3" s="1"/>
  <c r="T32" i="3"/>
  <c r="T33" i="3" s="1"/>
  <c r="Q32" i="3"/>
  <c r="Q33" i="3" s="1"/>
  <c r="N32" i="3"/>
  <c r="Z31" i="3"/>
  <c r="Y31" i="3"/>
  <c r="X31" i="3"/>
  <c r="R31" i="3"/>
  <c r="O31" i="3"/>
  <c r="K31" i="3"/>
  <c r="H31" i="3"/>
  <c r="V30" i="3"/>
  <c r="S30" i="3"/>
  <c r="P30" i="3"/>
  <c r="M30" i="3"/>
  <c r="Y29" i="3"/>
  <c r="W29" i="3"/>
  <c r="W30" i="3" s="1"/>
  <c r="T29" i="3"/>
  <c r="T30" i="3" s="1"/>
  <c r="Q29" i="3"/>
  <c r="Q30" i="3" s="1"/>
  <c r="N29" i="3"/>
  <c r="N30" i="3" s="1"/>
  <c r="Z28" i="3"/>
  <c r="Y28" i="3"/>
  <c r="U28" i="3"/>
  <c r="R28" i="3"/>
  <c r="O28" i="3"/>
  <c r="K28" i="3"/>
  <c r="H28" i="3"/>
  <c r="V27" i="3"/>
  <c r="S27" i="3"/>
  <c r="P27" i="3"/>
  <c r="M27" i="3"/>
  <c r="Z26" i="3"/>
  <c r="Y26" i="3"/>
  <c r="W26" i="3"/>
  <c r="W27" i="3" s="1"/>
  <c r="T26" i="3"/>
  <c r="T27" i="3" s="1"/>
  <c r="Q26" i="3"/>
  <c r="Q27" i="3" s="1"/>
  <c r="N26" i="3"/>
  <c r="N27" i="3" s="1"/>
  <c r="Z25" i="3"/>
  <c r="Y25" i="3"/>
  <c r="U25" i="3"/>
  <c r="R25" i="3"/>
  <c r="O25" i="3"/>
  <c r="K25" i="3"/>
  <c r="H25" i="3"/>
  <c r="V24" i="3"/>
  <c r="S24" i="3"/>
  <c r="P24" i="3"/>
  <c r="M24" i="3"/>
  <c r="Y23" i="3"/>
  <c r="Z23" i="3" s="1"/>
  <c r="W23" i="3"/>
  <c r="W24" i="3" s="1"/>
  <c r="T23" i="3"/>
  <c r="T24" i="3" s="1"/>
  <c r="Q23" i="3"/>
  <c r="Q24" i="3" s="1"/>
  <c r="N23" i="3"/>
  <c r="N24" i="3" s="1"/>
  <c r="Z22" i="3"/>
  <c r="Y22" i="3"/>
  <c r="X22" i="3"/>
  <c r="O22" i="3"/>
  <c r="V21" i="3"/>
  <c r="S21" i="3"/>
  <c r="P21" i="3"/>
  <c r="M21" i="3"/>
  <c r="Y20" i="3"/>
  <c r="Z20" i="3" s="1"/>
  <c r="W20" i="3"/>
  <c r="W21" i="3" s="1"/>
  <c r="T20" i="3"/>
  <c r="T21" i="3" s="1"/>
  <c r="Q20" i="3"/>
  <c r="Q21" i="3" s="1"/>
  <c r="N20" i="3"/>
  <c r="N21" i="3" s="1"/>
  <c r="Z19" i="3"/>
  <c r="Y19" i="3"/>
  <c r="X19" i="3"/>
  <c r="O19" i="3"/>
  <c r="K19" i="3"/>
  <c r="H19" i="3"/>
  <c r="V18" i="3"/>
  <c r="S18" i="3"/>
  <c r="P18" i="3"/>
  <c r="M18" i="3"/>
  <c r="Y17" i="3"/>
  <c r="Z17" i="3" s="1"/>
  <c r="W17" i="3"/>
  <c r="W18" i="3" s="1"/>
  <c r="T17" i="3"/>
  <c r="Q17" i="3"/>
  <c r="Q18" i="3" s="1"/>
  <c r="N17" i="3"/>
  <c r="N18" i="3" s="1"/>
  <c r="Z16" i="3"/>
  <c r="Y16" i="3"/>
  <c r="X16" i="3"/>
  <c r="U16" i="3"/>
  <c r="R16" i="3"/>
  <c r="O16" i="3"/>
  <c r="K16" i="3"/>
  <c r="H16" i="3"/>
  <c r="S15" i="3"/>
  <c r="P15" i="3"/>
  <c r="M15" i="3"/>
  <c r="Z14" i="3"/>
  <c r="Y14" i="3"/>
  <c r="W14" i="3"/>
  <c r="W15" i="3" s="1"/>
  <c r="T14" i="3"/>
  <c r="T15" i="3" s="1"/>
  <c r="Q14" i="3"/>
  <c r="Q15" i="3" s="1"/>
  <c r="N14" i="3"/>
  <c r="N15" i="3" s="1"/>
  <c r="Z13" i="3"/>
  <c r="Z15" i="3" s="1"/>
  <c r="Y13" i="3"/>
  <c r="X13" i="3"/>
  <c r="U13" i="3"/>
  <c r="R13" i="3"/>
  <c r="O13" i="3"/>
  <c r="K13" i="3"/>
  <c r="H13" i="3"/>
  <c r="Y42" i="1" l="1"/>
  <c r="Z42" i="1"/>
  <c r="Z21" i="3"/>
  <c r="Y27" i="3"/>
  <c r="AA28" i="3"/>
  <c r="Y30" i="3"/>
  <c r="AA31" i="3"/>
  <c r="Z39" i="3"/>
  <c r="Y42" i="3"/>
  <c r="AA46" i="3"/>
  <c r="Z70" i="3"/>
  <c r="Y74" i="3"/>
  <c r="Z77" i="3"/>
  <c r="Y81" i="3"/>
  <c r="Z88" i="3"/>
  <c r="Z101" i="3"/>
  <c r="Z107" i="3"/>
  <c r="Z18" i="3"/>
  <c r="Y21" i="3"/>
  <c r="Y70" i="3"/>
  <c r="Z95" i="3"/>
  <c r="AA13" i="3"/>
  <c r="Z24" i="3"/>
  <c r="Z27" i="3"/>
  <c r="Y33" i="3"/>
  <c r="Y48" i="3"/>
  <c r="Y95" i="3"/>
  <c r="Y15" i="3"/>
  <c r="AA16" i="3"/>
  <c r="Z33" i="3"/>
  <c r="Z64" i="3"/>
  <c r="Y64" i="3"/>
  <c r="Y18" i="3"/>
  <c r="AA19" i="3"/>
  <c r="Y24" i="3"/>
  <c r="AA22" i="3"/>
  <c r="AA25" i="3"/>
  <c r="Z29" i="3"/>
  <c r="AA37" i="3"/>
  <c r="Y45" i="3"/>
  <c r="Z48" i="3"/>
  <c r="Z51" i="3"/>
  <c r="AA49" i="3"/>
  <c r="Y51" i="3"/>
  <c r="Z54" i="3"/>
  <c r="Y54" i="3"/>
  <c r="Z61" i="3"/>
  <c r="AA59" i="3"/>
  <c r="AA68" i="3"/>
  <c r="AA75" i="3"/>
  <c r="Z30" i="3"/>
  <c r="Z36" i="3"/>
  <c r="AA34" i="3"/>
  <c r="Z42" i="3"/>
  <c r="AA40" i="3"/>
  <c r="Z45" i="3"/>
  <c r="AA43" i="3"/>
  <c r="AA56" i="3"/>
  <c r="Z67" i="3"/>
  <c r="AA65" i="3"/>
  <c r="Y67" i="3"/>
  <c r="Z74" i="3"/>
  <c r="AA72" i="3"/>
  <c r="Z91" i="3"/>
  <c r="Z104" i="3"/>
  <c r="Z80" i="3"/>
  <c r="AA79" i="3" s="1"/>
  <c r="AA86" i="3"/>
  <c r="Y91" i="3"/>
  <c r="AA93" i="3"/>
  <c r="Y98" i="3"/>
  <c r="AA99" i="3"/>
  <c r="Y104" i="3"/>
  <c r="AA105" i="3"/>
  <c r="Y110" i="3"/>
  <c r="AA89" i="3"/>
  <c r="AA96" i="3"/>
  <c r="AA102" i="3"/>
  <c r="AA108" i="3"/>
  <c r="Y57" i="1"/>
  <c r="Z57" i="1" s="1"/>
  <c r="Y56" i="1"/>
  <c r="Y58" i="1" l="1"/>
  <c r="Z81" i="3"/>
  <c r="Z58" i="1"/>
  <c r="M15" i="1"/>
  <c r="P15" i="1"/>
  <c r="S15" i="1"/>
  <c r="P18" i="1"/>
  <c r="P21" i="1"/>
  <c r="M24" i="1"/>
  <c r="P24" i="1"/>
  <c r="S24" i="1"/>
  <c r="V24" i="1"/>
  <c r="V83" i="1" l="1"/>
  <c r="S83" i="1"/>
  <c r="P83" i="1"/>
  <c r="M83" i="1"/>
  <c r="Y82" i="1"/>
  <c r="Z82" i="1" s="1"/>
  <c r="W82" i="1"/>
  <c r="W83" i="1" s="1"/>
  <c r="T82" i="1"/>
  <c r="T83" i="1" s="1"/>
  <c r="Q82" i="1"/>
  <c r="Q83" i="1" s="1"/>
  <c r="N83" i="1"/>
  <c r="X81" i="1"/>
  <c r="V86" i="1"/>
  <c r="S86" i="1"/>
  <c r="P86" i="1"/>
  <c r="M86" i="1"/>
  <c r="Y85" i="1"/>
  <c r="Z85" i="1" s="1"/>
  <c r="W85" i="1"/>
  <c r="W86" i="1" s="1"/>
  <c r="T85" i="1"/>
  <c r="T86" i="1" s="1"/>
  <c r="Q85" i="1"/>
  <c r="Q86" i="1" s="1"/>
  <c r="N85" i="1"/>
  <c r="N86" i="1" s="1"/>
  <c r="Y84" i="1"/>
  <c r="Y86" i="1" s="1"/>
  <c r="X84" i="1"/>
  <c r="V80" i="1"/>
  <c r="S80" i="1"/>
  <c r="P80" i="1"/>
  <c r="M80" i="1"/>
  <c r="Y79" i="1"/>
  <c r="W79" i="1"/>
  <c r="W80" i="1" s="1"/>
  <c r="T79" i="1"/>
  <c r="T80" i="1" s="1"/>
  <c r="Q79" i="1"/>
  <c r="Q80" i="1" s="1"/>
  <c r="N80" i="1"/>
  <c r="X78" i="1"/>
  <c r="Y13" i="1"/>
  <c r="Y14" i="1"/>
  <c r="V21" i="1"/>
  <c r="S21" i="1"/>
  <c r="M45" i="1"/>
  <c r="M73" i="1"/>
  <c r="M30" i="1"/>
  <c r="V30" i="1"/>
  <c r="W68" i="1"/>
  <c r="X67" i="1" s="1"/>
  <c r="W75" i="1"/>
  <c r="W76" i="1" s="1"/>
  <c r="T75" i="1"/>
  <c r="T76" i="1" s="1"/>
  <c r="Q75" i="1"/>
  <c r="Q76" i="1" s="1"/>
  <c r="N75" i="1"/>
  <c r="N76" i="1" s="1"/>
  <c r="W72" i="1"/>
  <c r="W73" i="1" s="1"/>
  <c r="T72" i="1"/>
  <c r="T73" i="1" s="1"/>
  <c r="Q72" i="1"/>
  <c r="Q73" i="1" s="1"/>
  <c r="N72" i="1"/>
  <c r="N73" i="1" s="1"/>
  <c r="W64" i="1"/>
  <c r="W65" i="1" s="1"/>
  <c r="T64" i="1"/>
  <c r="Q64" i="1"/>
  <c r="Q65" i="1" s="1"/>
  <c r="N64" i="1"/>
  <c r="N65" i="1" s="1"/>
  <c r="W60" i="1"/>
  <c r="W61" i="1" s="1"/>
  <c r="T60" i="1"/>
  <c r="T61" i="1" s="1"/>
  <c r="Q60" i="1"/>
  <c r="Q61" i="1" s="1"/>
  <c r="N60" i="1"/>
  <c r="N61" i="1" s="1"/>
  <c r="W58" i="1"/>
  <c r="T57" i="1"/>
  <c r="Q57" i="1"/>
  <c r="Q58" i="1" s="1"/>
  <c r="W54" i="1"/>
  <c r="W55" i="1" s="1"/>
  <c r="T54" i="1"/>
  <c r="Q54" i="1"/>
  <c r="Q55" i="1" s="1"/>
  <c r="N54" i="1"/>
  <c r="N55" i="1" s="1"/>
  <c r="W51" i="1"/>
  <c r="W52" i="1" s="1"/>
  <c r="T51" i="1"/>
  <c r="T52" i="1" s="1"/>
  <c r="Q51" i="1"/>
  <c r="Q52" i="1" s="1"/>
  <c r="N51" i="1"/>
  <c r="N52" i="1" s="1"/>
  <c r="W48" i="1"/>
  <c r="W49" i="1" s="1"/>
  <c r="T48" i="1"/>
  <c r="T49" i="1" s="1"/>
  <c r="Q48" i="1"/>
  <c r="Q49" i="1" s="1"/>
  <c r="N48" i="1"/>
  <c r="N49" i="1" s="1"/>
  <c r="W44" i="1"/>
  <c r="W45" i="1" s="1"/>
  <c r="T44" i="1"/>
  <c r="Q44" i="1"/>
  <c r="Q45" i="1" s="1"/>
  <c r="N44" i="1"/>
  <c r="N45" i="1" s="1"/>
  <c r="W38" i="1"/>
  <c r="W39" i="1" s="1"/>
  <c r="T38" i="1"/>
  <c r="T39" i="1" s="1"/>
  <c r="Q38" i="1"/>
  <c r="Q39" i="1" s="1"/>
  <c r="N38" i="1"/>
  <c r="W35" i="1"/>
  <c r="W36" i="1" s="1"/>
  <c r="T35" i="1"/>
  <c r="T36" i="1" s="1"/>
  <c r="Q35" i="1"/>
  <c r="Q36" i="1" s="1"/>
  <c r="N35" i="1"/>
  <c r="N36" i="1" s="1"/>
  <c r="W32" i="1"/>
  <c r="W33" i="1" s="1"/>
  <c r="T32" i="1"/>
  <c r="T33" i="1" s="1"/>
  <c r="Q32" i="1"/>
  <c r="Q33" i="1" s="1"/>
  <c r="N32" i="1"/>
  <c r="N33" i="1" s="1"/>
  <c r="W27" i="1"/>
  <c r="T26" i="1"/>
  <c r="T27" i="1" s="1"/>
  <c r="Q26" i="1"/>
  <c r="Q27" i="1" s="1"/>
  <c r="N26" i="1"/>
  <c r="N27" i="1" s="1"/>
  <c r="W29" i="1"/>
  <c r="W30" i="1" s="1"/>
  <c r="T29" i="1"/>
  <c r="T30" i="1" s="1"/>
  <c r="Q30" i="1"/>
  <c r="N29" i="1"/>
  <c r="W23" i="1"/>
  <c r="W24" i="1" s="1"/>
  <c r="T23" i="1"/>
  <c r="T24" i="1" s="1"/>
  <c r="Q23" i="1"/>
  <c r="Q24" i="1" s="1"/>
  <c r="N23" i="1"/>
  <c r="N24" i="1" s="1"/>
  <c r="W20" i="1"/>
  <c r="W21" i="1" s="1"/>
  <c r="T20" i="1"/>
  <c r="T21" i="1" s="1"/>
  <c r="N20" i="1"/>
  <c r="N21" i="1" s="1"/>
  <c r="W17" i="1"/>
  <c r="W18" i="1" s="1"/>
  <c r="T17" i="1"/>
  <c r="Q17" i="1"/>
  <c r="Q18" i="1" s="1"/>
  <c r="N18" i="1"/>
  <c r="W14" i="1"/>
  <c r="W15" i="1" s="1"/>
  <c r="T14" i="1"/>
  <c r="T15" i="1" s="1"/>
  <c r="Q14" i="1"/>
  <c r="Q15" i="1" s="1"/>
  <c r="N14" i="1"/>
  <c r="N15" i="1" s="1"/>
  <c r="H13" i="1"/>
  <c r="R28" i="1"/>
  <c r="O28" i="1"/>
  <c r="U22" i="1"/>
  <c r="R22" i="1"/>
  <c r="M27" i="1"/>
  <c r="Y26" i="1"/>
  <c r="Z26" i="1" s="1"/>
  <c r="V61" i="1"/>
  <c r="V49" i="1"/>
  <c r="S49" i="1"/>
  <c r="P49" i="1"/>
  <c r="O50" i="1"/>
  <c r="Y67" i="1"/>
  <c r="Y75" i="1"/>
  <c r="Z75" i="1" s="1"/>
  <c r="Y72" i="1"/>
  <c r="Z72" i="1" s="1"/>
  <c r="Y71" i="1"/>
  <c r="Y68" i="1"/>
  <c r="Y60" i="1"/>
  <c r="Z60" i="1" s="1"/>
  <c r="Y59" i="1"/>
  <c r="Y54" i="1"/>
  <c r="Z54" i="1" s="1"/>
  <c r="Y51" i="1"/>
  <c r="Z51" i="1" s="1"/>
  <c r="Y48" i="1"/>
  <c r="Z48" i="1" s="1"/>
  <c r="Y47" i="1"/>
  <c r="Y44" i="1"/>
  <c r="Z44" i="1" s="1"/>
  <c r="Y43" i="1"/>
  <c r="Y38" i="1"/>
  <c r="Z38" i="1" s="1"/>
  <c r="Y37" i="1"/>
  <c r="Z23" i="1"/>
  <c r="Y23" i="1"/>
  <c r="Y32" i="1"/>
  <c r="Z32" i="1" s="1"/>
  <c r="V52" i="1"/>
  <c r="S52" i="1"/>
  <c r="P52" i="1"/>
  <c r="S61" i="1"/>
  <c r="P61" i="1"/>
  <c r="P55" i="1"/>
  <c r="V76" i="1"/>
  <c r="S76" i="1"/>
  <c r="P76" i="1"/>
  <c r="V73" i="1"/>
  <c r="S73" i="1"/>
  <c r="P73" i="1"/>
  <c r="V45" i="1"/>
  <c r="P39" i="1"/>
  <c r="V36" i="1"/>
  <c r="S36" i="1"/>
  <c r="P36" i="1"/>
  <c r="V33" i="1"/>
  <c r="S33" i="1"/>
  <c r="S27" i="1"/>
  <c r="V27" i="1"/>
  <c r="P27" i="1"/>
  <c r="S30" i="1"/>
  <c r="P30" i="1"/>
  <c r="K81" i="1"/>
  <c r="K84" i="1"/>
  <c r="K78" i="1"/>
  <c r="H81" i="1"/>
  <c r="H84" i="1"/>
  <c r="H78" i="1"/>
  <c r="K67" i="1"/>
  <c r="V69" i="1"/>
  <c r="H67" i="1"/>
  <c r="H63" i="1"/>
  <c r="H59" i="1"/>
  <c r="H56" i="1"/>
  <c r="H53" i="1"/>
  <c r="H47" i="1"/>
  <c r="M76" i="1"/>
  <c r="U74" i="1"/>
  <c r="R74" i="1"/>
  <c r="O74" i="1"/>
  <c r="U71" i="1"/>
  <c r="R71" i="1"/>
  <c r="O71" i="1"/>
  <c r="M61" i="1"/>
  <c r="U59" i="1"/>
  <c r="R59" i="1"/>
  <c r="O59" i="1"/>
  <c r="P58" i="1"/>
  <c r="R56" i="1"/>
  <c r="O56" i="1"/>
  <c r="M49" i="1"/>
  <c r="U47" i="1"/>
  <c r="R47" i="1"/>
  <c r="O47" i="1"/>
  <c r="S45" i="1"/>
  <c r="P45" i="1"/>
  <c r="U43" i="1"/>
  <c r="R43" i="1"/>
  <c r="O43" i="1"/>
  <c r="U25" i="1"/>
  <c r="R25" i="1"/>
  <c r="O25" i="1"/>
  <c r="O22" i="1"/>
  <c r="M21" i="1"/>
  <c r="Z14" i="1"/>
  <c r="Y35" i="1"/>
  <c r="Z35" i="1" s="1"/>
  <c r="Z28" i="1"/>
  <c r="Y29" i="1"/>
  <c r="Z29" i="1" s="1"/>
  <c r="Y28" i="1"/>
  <c r="Y20" i="1"/>
  <c r="Z20" i="1" s="1"/>
  <c r="Y17" i="1"/>
  <c r="Z17" i="1" s="1"/>
  <c r="X59" i="1"/>
  <c r="K59" i="1"/>
  <c r="V58" i="1"/>
  <c r="AA56" i="1"/>
  <c r="X56" i="1"/>
  <c r="K56" i="1"/>
  <c r="V55" i="1"/>
  <c r="S55" i="1"/>
  <c r="M55" i="1"/>
  <c r="X53" i="1"/>
  <c r="U53" i="1"/>
  <c r="R53" i="1"/>
  <c r="O53" i="1"/>
  <c r="K53" i="1"/>
  <c r="M52" i="1"/>
  <c r="X50" i="1"/>
  <c r="U50" i="1"/>
  <c r="R50" i="1"/>
  <c r="K50" i="1"/>
  <c r="H50" i="1"/>
  <c r="K47" i="1"/>
  <c r="X13" i="1"/>
  <c r="U13" i="1"/>
  <c r="R13" i="1"/>
  <c r="O13" i="1"/>
  <c r="V18" i="1"/>
  <c r="S18" i="1"/>
  <c r="M18" i="1"/>
  <c r="X16" i="1"/>
  <c r="U16" i="1"/>
  <c r="R16" i="1"/>
  <c r="O16" i="1"/>
  <c r="O19" i="1"/>
  <c r="X28" i="1"/>
  <c r="P33" i="1"/>
  <c r="M33" i="1"/>
  <c r="X31" i="1"/>
  <c r="U31" i="1"/>
  <c r="R31" i="1"/>
  <c r="O31" i="1"/>
  <c r="Z31" i="1"/>
  <c r="K31" i="1"/>
  <c r="H31" i="1"/>
  <c r="K25" i="1"/>
  <c r="H25" i="1"/>
  <c r="K28" i="1"/>
  <c r="H28" i="1"/>
  <c r="K16" i="1"/>
  <c r="K13" i="1"/>
  <c r="H16" i="1"/>
  <c r="H71" i="1"/>
  <c r="K71" i="1"/>
  <c r="X71" i="1"/>
  <c r="H34" i="1"/>
  <c r="K22" i="1"/>
  <c r="V39" i="1"/>
  <c r="S39" i="1"/>
  <c r="X37" i="1"/>
  <c r="U37" i="1"/>
  <c r="R37" i="1"/>
  <c r="O37" i="1"/>
  <c r="K37" i="1"/>
  <c r="H19" i="1"/>
  <c r="H74" i="1"/>
  <c r="K74" i="1"/>
  <c r="K43" i="1"/>
  <c r="H22" i="1"/>
  <c r="K63" i="1"/>
  <c r="K19" i="1"/>
  <c r="V65" i="1"/>
  <c r="S65" i="1"/>
  <c r="P65" i="1"/>
  <c r="M65" i="1"/>
  <c r="X63" i="1"/>
  <c r="U63" i="1"/>
  <c r="R63" i="1"/>
  <c r="O63" i="1"/>
  <c r="M36" i="1"/>
  <c r="X34" i="1"/>
  <c r="U34" i="1"/>
  <c r="R34" i="1"/>
  <c r="O34" i="1"/>
  <c r="X74" i="1"/>
  <c r="X43" i="1"/>
  <c r="X47" i="1"/>
  <c r="K34" i="1"/>
  <c r="W69" i="1" l="1"/>
  <c r="Z68" i="1"/>
  <c r="AA67" i="1" s="1"/>
  <c r="Z24" i="1"/>
  <c r="AA19" i="1"/>
  <c r="Y76" i="1"/>
  <c r="Y73" i="1"/>
  <c r="Y52" i="1"/>
  <c r="AA78" i="1"/>
  <c r="Z39" i="1"/>
  <c r="Z45" i="1"/>
  <c r="Y15" i="1"/>
  <c r="AA84" i="1"/>
  <c r="AA81" i="1"/>
  <c r="AA22" i="1"/>
  <c r="Y39" i="1"/>
  <c r="AA43" i="1"/>
  <c r="AA47" i="1"/>
  <c r="Z49" i="1"/>
  <c r="AA50" i="1"/>
  <c r="AA53" i="1"/>
  <c r="Z55" i="1"/>
  <c r="AA59" i="1"/>
  <c r="Z73" i="1"/>
  <c r="AA74" i="1"/>
  <c r="AA25" i="1"/>
  <c r="Z15" i="1"/>
  <c r="Z21" i="1"/>
  <c r="Y30" i="1"/>
  <c r="Y18" i="1"/>
  <c r="Z36" i="1"/>
  <c r="AA28" i="1"/>
  <c r="AA13" i="1"/>
  <c r="Z33" i="1"/>
  <c r="AA37" i="1"/>
  <c r="Y45" i="1"/>
  <c r="Z86" i="1"/>
  <c r="Y21" i="1"/>
  <c r="Z18" i="1"/>
  <c r="Z30" i="1"/>
  <c r="AA31" i="1"/>
  <c r="Y55" i="1"/>
  <c r="Y69" i="1"/>
  <c r="Z76" i="1"/>
  <c r="AA34" i="1"/>
  <c r="Z52" i="1"/>
  <c r="Z61" i="1"/>
  <c r="AA71" i="1"/>
  <c r="Z27" i="1"/>
  <c r="Y80" i="1"/>
  <c r="Z83" i="1"/>
  <c r="Y36" i="1"/>
  <c r="Y33" i="1"/>
  <c r="Z79" i="1"/>
  <c r="Z80" i="1" s="1"/>
  <c r="Y61" i="1"/>
  <c r="Y49" i="1"/>
  <c r="Y83" i="1"/>
  <c r="Y24" i="1"/>
  <c r="Y27" i="1"/>
  <c r="Z6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DIE01-Fernando</author>
  </authors>
  <commentList>
    <comment ref="J19" authorId="0" shapeId="0" xr:uid="{00000000-0006-0000-0000-000001000000}">
      <text>
        <r>
          <rPr>
            <b/>
            <sz val="9"/>
            <color indexed="81"/>
            <rFont val="Tahoma"/>
            <family val="2"/>
          </rPr>
          <t>DIE01-Fernando:</t>
        </r>
        <r>
          <rPr>
            <sz val="9"/>
            <color indexed="81"/>
            <rFont val="Tahoma"/>
            <family val="2"/>
          </rPr>
          <t xml:space="preserve">
se modificara en el proximo trimnestre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DIE01-Fernando</author>
  </authors>
  <commentList>
    <comment ref="J19" authorId="0" shapeId="0" xr:uid="{00000000-0006-0000-0100-000001000000}">
      <text>
        <r>
          <rPr>
            <b/>
            <sz val="9"/>
            <color indexed="81"/>
            <rFont val="Tahoma"/>
            <family val="2"/>
          </rPr>
          <t>DIE01-Fernando:</t>
        </r>
        <r>
          <rPr>
            <sz val="9"/>
            <color indexed="81"/>
            <rFont val="Tahoma"/>
            <family val="2"/>
          </rPr>
          <t xml:space="preserve">
se modificara en el proximo trimnestre</t>
        </r>
      </text>
    </comment>
  </commentList>
</comments>
</file>

<file path=xl/sharedStrings.xml><?xml version="1.0" encoding="utf-8"?>
<sst xmlns="http://schemas.openxmlformats.org/spreadsheetml/2006/main" count="683" uniqueCount="267">
  <si>
    <t>Numerador</t>
  </si>
  <si>
    <t>Denominador</t>
  </si>
  <si>
    <t>Enero-Marzo</t>
  </si>
  <si>
    <t>Abril-Junio</t>
  </si>
  <si>
    <t>Julio-Septiembre</t>
  </si>
  <si>
    <t>Octubre-Diciembre</t>
  </si>
  <si>
    <t>Descripción del Indicador</t>
  </si>
  <si>
    <t>No.</t>
  </si>
  <si>
    <t>Nombre del Indicador</t>
  </si>
  <si>
    <t xml:space="preserve">Valor de comparación </t>
  </si>
  <si>
    <t>Variable</t>
  </si>
  <si>
    <t>Porcentaje de Avance del indicador</t>
  </si>
  <si>
    <t>Elaboró</t>
  </si>
  <si>
    <t>Autorizó</t>
  </si>
  <si>
    <t>Alumno</t>
  </si>
  <si>
    <t>PROYECTO 020506020104: TECNOLOGÍA APLICADA A LA EDUCACIÓN</t>
  </si>
  <si>
    <t>Equipo de Cómputo</t>
  </si>
  <si>
    <t>PROYECTO 020506020101: FORTALECIMIENTO A LA CALIDAD EDUCATIVA</t>
  </si>
  <si>
    <t>PROYECTO 020506020105: CONVIVENCIA ESCOLAR SIN VIOLENCIA</t>
  </si>
  <si>
    <t xml:space="preserve">PROYECTO 020504010101: POSGRADO </t>
  </si>
  <si>
    <t>((Total de la matrícula de posgrado del ciclo escolar n/Total de la matrícula de posgrado del ciclo escolar n-1)-1) *100</t>
  </si>
  <si>
    <t>Unidad de Medida</t>
  </si>
  <si>
    <t>Nombre</t>
  </si>
  <si>
    <t>Proyecto</t>
  </si>
  <si>
    <t>Programa</t>
  </si>
  <si>
    <t>Persona</t>
  </si>
  <si>
    <t>Acción</t>
  </si>
  <si>
    <t>Convenio</t>
  </si>
  <si>
    <r>
      <t xml:space="preserve">Método de Cálculo </t>
    </r>
    <r>
      <rPr>
        <sz val="10"/>
        <color indexed="8"/>
        <rFont val="Arial"/>
        <family val="2"/>
      </rPr>
      <t>(Fórmula)</t>
    </r>
  </si>
  <si>
    <r>
      <t xml:space="preserve">Unidad de Medida </t>
    </r>
    <r>
      <rPr>
        <sz val="10"/>
        <color indexed="8"/>
        <rFont val="Arial"/>
        <family val="2"/>
      </rPr>
      <t>(SISTEMA FEDERAL)</t>
    </r>
  </si>
  <si>
    <r>
      <t xml:space="preserve">Resultado
 </t>
    </r>
    <r>
      <rPr>
        <sz val="10"/>
        <color theme="1"/>
        <rFont val="Arial"/>
        <family val="2"/>
      </rPr>
      <t>(%)</t>
    </r>
  </si>
  <si>
    <t>Ejercicio:</t>
  </si>
  <si>
    <t>FIN (Impacto)</t>
  </si>
  <si>
    <t xml:space="preserve">PROPÓSITO </t>
  </si>
  <si>
    <t>ESTRUCTURA DEL INDICADOR DE  GESTIÓN</t>
  </si>
  <si>
    <r>
      <t xml:space="preserve">Numerador
</t>
    </r>
    <r>
      <rPr>
        <b/>
        <sz val="11"/>
        <color indexed="8"/>
        <rFont val="Arial"/>
        <family val="2"/>
      </rPr>
      <t>(A)</t>
    </r>
  </si>
  <si>
    <t>AVANCE  ACUMULADO ANUAL</t>
  </si>
  <si>
    <t>Docente</t>
  </si>
  <si>
    <t>FORMATO DE SEGUIMIENTO DE INDICADORES DE GESTIÓN</t>
  </si>
  <si>
    <t>AL SER UN INDICADOR EN EL QUE EL QUE LA META SE CALENDARIZA EN EL DENÓMINADOR, ES NECESARIO REPORTAR EL ACUMULADO DE LA META EN EL CUARTO TRIMESTRE, A FIN DE CONOCER LA RELACIÓN DE ALUMNOS POR COMPUTADORA.</t>
  </si>
  <si>
    <r>
      <t xml:space="preserve">Denominador 
</t>
    </r>
    <r>
      <rPr>
        <b/>
        <sz val="11"/>
        <color indexed="8"/>
        <rFont val="Arial"/>
        <family val="2"/>
      </rPr>
      <t>(B)</t>
    </r>
  </si>
  <si>
    <r>
      <t xml:space="preserve">Programado 
</t>
    </r>
    <r>
      <rPr>
        <b/>
        <sz val="11"/>
        <color indexed="8"/>
        <rFont val="Arial"/>
        <family val="2"/>
      </rPr>
      <t>( C )</t>
    </r>
  </si>
  <si>
    <r>
      <t xml:space="preserve">Alcanzado </t>
    </r>
    <r>
      <rPr>
        <b/>
        <sz val="11"/>
        <color indexed="8"/>
        <rFont val="Arial"/>
        <family val="2"/>
      </rPr>
      <t xml:space="preserve">
( D )</t>
    </r>
  </si>
  <si>
    <r>
      <rPr>
        <sz val="8"/>
        <color indexed="8"/>
        <rFont val="Arial"/>
        <family val="2"/>
      </rPr>
      <t>CUMPLIMIENTO TRIMESTRAL</t>
    </r>
    <r>
      <rPr>
        <sz val="10"/>
        <color indexed="8"/>
        <rFont val="Arial"/>
        <family val="2"/>
      </rPr>
      <t xml:space="preserve">
E = D/C</t>
    </r>
  </si>
  <si>
    <t>G = F/A</t>
  </si>
  <si>
    <t>Instructivo para el Llenado de la Ficha de Seguimiento de Indicadores de Gestión</t>
  </si>
  <si>
    <r>
      <rPr>
        <b/>
        <sz val="12"/>
        <color theme="1"/>
        <rFont val="Calibri"/>
        <family val="2"/>
        <scheme val="minor"/>
      </rPr>
      <t>A.</t>
    </r>
    <r>
      <rPr>
        <b/>
        <sz val="7"/>
        <color theme="1"/>
        <rFont val="Times New Roman"/>
        <family val="1"/>
      </rPr>
      <t>   </t>
    </r>
    <r>
      <rPr>
        <sz val="7"/>
        <color theme="1"/>
        <rFont val="Times New Roman"/>
        <family val="1"/>
      </rPr>
      <t xml:space="preserve">   </t>
    </r>
    <r>
      <rPr>
        <sz val="12"/>
        <color theme="1"/>
        <rFont val="Calibri"/>
        <family val="2"/>
        <scheme val="minor"/>
      </rPr>
      <t>Colocar con número la cantidad del numerador que es aplicable a su institución, la cual corresponde a la Meta Anual de SIPREP</t>
    </r>
  </si>
  <si>
    <r>
      <rPr>
        <b/>
        <sz val="12"/>
        <color theme="1"/>
        <rFont val="Calibri"/>
        <family val="2"/>
        <scheme val="minor"/>
      </rPr>
      <t>B.</t>
    </r>
    <r>
      <rPr>
        <b/>
        <sz val="7"/>
        <color theme="1"/>
        <rFont val="Times New Roman"/>
        <family val="1"/>
      </rPr>
      <t>    </t>
    </r>
    <r>
      <rPr>
        <sz val="7"/>
        <color theme="1"/>
        <rFont val="Times New Roman"/>
        <family val="1"/>
      </rPr>
      <t xml:space="preserve">  </t>
    </r>
    <r>
      <rPr>
        <sz val="12"/>
        <color theme="1"/>
        <rFont val="Calibri"/>
        <family val="2"/>
        <scheme val="minor"/>
      </rPr>
      <t>Colocar con número la cantidad del denominador que es aplicable a su institución, de acuerdo a la formula de cada indicador. En el caso del FIN el denominador es el que la dirección general les envía en la MIR.</t>
    </r>
  </si>
  <si>
    <r>
      <rPr>
        <b/>
        <sz val="12"/>
        <color theme="1"/>
        <rFont val="Calibri"/>
        <family val="2"/>
        <scheme val="minor"/>
      </rPr>
      <t>C.</t>
    </r>
    <r>
      <rPr>
        <b/>
        <sz val="7"/>
        <color theme="1"/>
        <rFont val="Times New Roman"/>
        <family val="1"/>
      </rPr>
      <t xml:space="preserve">      </t>
    </r>
    <r>
      <rPr>
        <sz val="12"/>
        <color theme="1"/>
        <rFont val="Calibri"/>
        <family val="2"/>
        <scheme val="minor"/>
      </rPr>
      <t xml:space="preserve">Registrar  en la fila de </t>
    </r>
    <r>
      <rPr>
        <b/>
        <sz val="12"/>
        <color theme="1"/>
        <rFont val="Calibri"/>
        <family val="2"/>
        <scheme val="minor"/>
      </rPr>
      <t>NUMERADOR</t>
    </r>
    <r>
      <rPr>
        <sz val="12"/>
        <color theme="1"/>
        <rFont val="Calibri"/>
        <family val="2"/>
        <scheme val="minor"/>
      </rPr>
      <t xml:space="preserve"> el calendarizado de la programación de la meta en los trimestres correspondientes. El </t>
    </r>
    <r>
      <rPr>
        <b/>
        <sz val="12"/>
        <color theme="1"/>
        <rFont val="Calibri"/>
        <family val="2"/>
        <scheme val="minor"/>
      </rPr>
      <t>DENOMINADOR</t>
    </r>
    <r>
      <rPr>
        <sz val="12"/>
        <color theme="1"/>
        <rFont val="Calibri"/>
        <family val="2"/>
        <scheme val="minor"/>
      </rPr>
      <t xml:space="preserve">  corresponde a la cantidad registrada en el apartado (B)  que es el denominador anual del indicador. En caso de que no exista programación en alguno de los trimestres se deberá dejar las celdas en blanco.</t>
    </r>
  </si>
  <si>
    <r>
      <rPr>
        <b/>
        <sz val="12"/>
        <color theme="1"/>
        <rFont val="Calibri"/>
        <family val="2"/>
        <scheme val="minor"/>
      </rPr>
      <t>D.</t>
    </r>
    <r>
      <rPr>
        <b/>
        <sz val="7"/>
        <color theme="1"/>
        <rFont val="Times New Roman"/>
        <family val="1"/>
      </rPr>
      <t>   </t>
    </r>
    <r>
      <rPr>
        <sz val="7"/>
        <color theme="1"/>
        <rFont val="Times New Roman"/>
        <family val="1"/>
      </rPr>
      <t xml:space="preserve">  </t>
    </r>
    <r>
      <rPr>
        <sz val="12"/>
        <color theme="1"/>
        <rFont val="Calibri"/>
        <family val="2"/>
        <scheme val="minor"/>
      </rPr>
      <t xml:space="preserve"> El </t>
    </r>
    <r>
      <rPr>
        <b/>
        <sz val="12"/>
        <color theme="1"/>
        <rFont val="Calibri"/>
        <family val="2"/>
        <scheme val="minor"/>
      </rPr>
      <t>NUMERADOR</t>
    </r>
    <r>
      <rPr>
        <sz val="12"/>
        <color theme="1"/>
        <rFont val="Calibri"/>
        <family val="2"/>
        <scheme val="minor"/>
      </rPr>
      <t xml:space="preserve"> corresponde a la cantidad alcanzada durante el trimestre y el </t>
    </r>
    <r>
      <rPr>
        <b/>
        <sz val="12"/>
        <color theme="1"/>
        <rFont val="Calibri"/>
        <family val="2"/>
        <scheme val="minor"/>
      </rPr>
      <t>DENOMINADOR</t>
    </r>
    <r>
      <rPr>
        <sz val="12"/>
        <color theme="1"/>
        <rFont val="Calibri"/>
        <family val="2"/>
        <scheme val="minor"/>
      </rPr>
      <t xml:space="preserve"> corresponde a la cantidad registrado en el apartado (B), que es el denominador anual del indicador.  En caso de que no exista programación en alguno de los trimestres se deberá dejar las celdas en blanco.</t>
    </r>
  </si>
  <si>
    <r>
      <rPr>
        <b/>
        <sz val="12"/>
        <color theme="1"/>
        <rFont val="Calibri"/>
        <family val="2"/>
        <scheme val="minor"/>
      </rPr>
      <t>E.</t>
    </r>
    <r>
      <rPr>
        <b/>
        <sz val="7"/>
        <color theme="1"/>
        <rFont val="Times New Roman"/>
        <family val="1"/>
      </rPr>
      <t>    </t>
    </r>
    <r>
      <rPr>
        <sz val="7"/>
        <color theme="1"/>
        <rFont val="Times New Roman"/>
        <family val="1"/>
      </rPr>
      <t> </t>
    </r>
    <r>
      <rPr>
        <sz val="12"/>
        <color theme="1"/>
        <rFont val="Calibri"/>
        <family val="2"/>
        <scheme val="minor"/>
      </rPr>
      <t xml:space="preserve"> Corresponde al cumplimiento Trimestral de la Meta</t>
    </r>
  </si>
  <si>
    <r>
      <t xml:space="preserve">Nota: el apartado que se designa como </t>
    </r>
    <r>
      <rPr>
        <b/>
        <sz val="12"/>
        <color theme="1"/>
        <rFont val="Calibri"/>
        <family val="2"/>
        <scheme val="minor"/>
      </rPr>
      <t>Porcentaje de avance del indicador</t>
    </r>
    <r>
      <rPr>
        <sz val="12"/>
        <color theme="1"/>
        <rFont val="Calibri"/>
        <family val="2"/>
        <scheme val="minor"/>
      </rPr>
      <t>, en automático se genera cuando se registran cantidades en el numerador  y denominador, tanto en lo programado como en lo alcanzado.</t>
    </r>
  </si>
  <si>
    <t>Para el caso de los indicadores sombreados de color gris con una leyenda, es necesario calendarizar la meta en el cuarto trimestre, independientemente de que en SIPREP se calendarice trimestral; debido a que al ser indicadores de variación el cálculo trimestral refleja un avance negativo.</t>
  </si>
  <si>
    <t>Para el caso del indicador que se encuentra sombreado en verde, es necesario calendarizar al cuarto trimestre debido a la formula del indicador, para poder conocer cuántos alumnos hacen uso de un equipo de cómputo.</t>
  </si>
  <si>
    <t>Observaciónes:</t>
  </si>
  <si>
    <r>
      <rPr>
        <b/>
        <sz val="12"/>
        <color theme="1"/>
        <rFont val="Calibri"/>
        <family val="2"/>
        <scheme val="minor"/>
      </rPr>
      <t>F.</t>
    </r>
    <r>
      <rPr>
        <b/>
        <sz val="7"/>
        <color theme="1"/>
        <rFont val="Times New Roman"/>
        <family val="1"/>
      </rPr>
      <t>    </t>
    </r>
    <r>
      <rPr>
        <sz val="7"/>
        <color theme="1"/>
        <rFont val="Times New Roman"/>
        <family val="1"/>
      </rPr>
      <t> </t>
    </r>
    <r>
      <rPr>
        <sz val="12"/>
        <color theme="1"/>
        <rFont val="Calibri"/>
        <family val="2"/>
        <scheme val="minor"/>
      </rPr>
      <t xml:space="preserve"> La fila del  NUMERADOR  corresponde al acumulado anual de la meta ( de manera automática suma lo alcanzado en cada trimestre) . El DENOMINADOR  corresponde a la cantidad registrada en el apartado (B)  que es el denominador anual del indicador, se debe colocar tanto en lo programado como en lo alcanzado.</t>
    </r>
  </si>
  <si>
    <r>
      <rPr>
        <b/>
        <sz val="12"/>
        <color theme="1"/>
        <rFont val="Calibri"/>
        <family val="2"/>
        <scheme val="minor"/>
      </rPr>
      <t>G.</t>
    </r>
    <r>
      <rPr>
        <b/>
        <sz val="7"/>
        <color theme="1"/>
        <rFont val="Times New Roman"/>
        <family val="1"/>
      </rPr>
      <t>    </t>
    </r>
    <r>
      <rPr>
        <sz val="7"/>
        <color theme="1"/>
        <rFont val="Times New Roman"/>
        <family val="1"/>
      </rPr>
      <t> </t>
    </r>
    <r>
      <rPr>
        <sz val="12"/>
        <color theme="1"/>
        <rFont val="Calibri"/>
        <family val="2"/>
        <scheme val="minor"/>
      </rPr>
      <t xml:space="preserve"> Corresponde al cumplimiento Anual  de la Meta</t>
    </r>
  </si>
  <si>
    <t>Todos los denominadores (en donde haya calendarización y los del apartado del acumulado anual de la meta) corresponden al denominador anual de la meta -B-</t>
  </si>
  <si>
    <t>Valor de Comparación</t>
  </si>
  <si>
    <t xml:space="preserve">Denominador </t>
  </si>
  <si>
    <t>Estudiante</t>
  </si>
  <si>
    <t>Porcentaje de Cobertura en Educación Superior</t>
  </si>
  <si>
    <t>Documento</t>
  </si>
  <si>
    <t>Permitirá conocer la variación de acciones de igualdad entre hombres y mujeres que se llevan a cabo en las instituciones de un año a otro.</t>
  </si>
  <si>
    <t>COMPONENTE 2</t>
  </si>
  <si>
    <t>COMPONENTE 1</t>
  </si>
  <si>
    <t>ACTIVIDAD 
2.1</t>
  </si>
  <si>
    <t>Proceso</t>
  </si>
  <si>
    <t xml:space="preserve"> Porcentaje de Docentes capacitados y actualizados en Educación Superior </t>
  </si>
  <si>
    <t>ACTIVIDAD 
2.2</t>
  </si>
  <si>
    <t>Egresado</t>
  </si>
  <si>
    <t xml:space="preserve">Equipo </t>
  </si>
  <si>
    <r>
      <t xml:space="preserve">Programado ANUAL 
</t>
    </r>
    <r>
      <rPr>
        <b/>
        <sz val="11"/>
        <color indexed="8"/>
        <rFont val="Arial"/>
        <family val="2"/>
      </rPr>
      <t>( A )</t>
    </r>
  </si>
  <si>
    <r>
      <t xml:space="preserve">Alcanzado 
</t>
    </r>
    <r>
      <rPr>
        <b/>
        <sz val="11"/>
        <color indexed="8"/>
        <rFont val="Arial"/>
        <family val="2"/>
      </rPr>
      <t>al</t>
    </r>
    <r>
      <rPr>
        <sz val="10"/>
        <color indexed="8"/>
        <rFont val="Arial"/>
        <family val="2"/>
      </rPr>
      <t xml:space="preserve"> TRIMESTRE 
</t>
    </r>
    <r>
      <rPr>
        <b/>
        <sz val="11"/>
        <color indexed="8"/>
        <rFont val="Arial"/>
        <family val="2"/>
      </rPr>
      <t xml:space="preserve">( F ) </t>
    </r>
  </si>
  <si>
    <t>Porcentaje de absorción en Educación Superior.</t>
  </si>
  <si>
    <t xml:space="preserve">(Número de alumnos de nuevo ingreso  a educación superior en el ciclo escolar n / Total de egresados de educación media superior en el ciclo escolar n-1)*100 </t>
  </si>
  <si>
    <t>Tasa de variación en titulación de Educación Superior.</t>
  </si>
  <si>
    <t xml:space="preserve">Este indicador permitirá conocer la variación de proyectos de investigación realizados en las Instituciones de Educación Superior de Control Estatal de un año a otro. </t>
  </si>
  <si>
    <t>Porcentaje de docentes Evaluados en Educación Superior.</t>
  </si>
  <si>
    <r>
      <t xml:space="preserve">Unidad Responsable:  </t>
    </r>
    <r>
      <rPr>
        <b/>
        <u/>
        <sz val="14"/>
        <color theme="1"/>
        <rFont val="Arial"/>
        <family val="2"/>
      </rPr>
      <t>Secretaría  de  Educación</t>
    </r>
  </si>
  <si>
    <t xml:space="preserve">Publicación </t>
  </si>
  <si>
    <t>Porcentaje de Egreso en Educación Superior.</t>
  </si>
  <si>
    <t>(Egresados de Educación Superior en el ciclo escolar n / Total de estudiantes a egresar en el ciclo escolar n)*100</t>
  </si>
  <si>
    <t>De la población que se encuentra en el rango de edad de 18 a 22 años, este indicador mostrará el porcentaje de aquellos jóvenes que se encuentran inscritos en las Instituciones de Educación Superior de Control Estatal.</t>
  </si>
  <si>
    <t xml:space="preserve">(Matrícula total de educación superior del ciclo escolar n / Población de 18 a 22 años del año n )*100 </t>
  </si>
  <si>
    <t>Porcentaje de nuevos programas educativos en Educación Superior.</t>
  </si>
  <si>
    <t>(Número de nuevos programas educativos que se ofertan en el ciclo escolar n / Total de programas educativos ofertados al inicio del ciclo escolar n -1)*100</t>
  </si>
  <si>
    <t xml:space="preserve">Ofertar nuevos programas educativos en educación superior para formar estudiantes acorde a las necesidades de la región.  </t>
  </si>
  <si>
    <t>Tasa de variación de acciones de formación integral  en Educación Superior.</t>
  </si>
  <si>
    <t>Permitirá conocer la fluctuación de las acciones de formación integral que desarrollan las Instituciones de Educación Superior de Control Estatal de un año a otro.</t>
  </si>
  <si>
    <t>Tasa de variación de acciones para fomentar una cultura emprendedora en Educación Superior.</t>
  </si>
  <si>
    <t>De las acciones para fomentar una cultura emprendedora en Instituciones de Educación Superior de Control Estatal, este indicador mostrará la variación que existe de un año al otro.</t>
  </si>
  <si>
    <t xml:space="preserve">Acreditar programas educativos en educación superior para mejorar la calidad. </t>
  </si>
  <si>
    <t>Este indicador mide el porcentaje de los programas educativos acreditados en comparación con los acreditables en las Instituciones de Educación Superior de Control Estatal en el año n..</t>
  </si>
  <si>
    <t>Lograr certificaciones en Educación Superior para mejorar la calidad.</t>
  </si>
  <si>
    <t xml:space="preserve">((Total de certificaciones que cuenta la institución en el año n / Total de certificaciones referentes)*100 </t>
  </si>
  <si>
    <t>Este indicador mide el porcentaje de certificaciones en las Instituciones de Educación Superior de Control Estatal, con respecto a las referentes en el año n.</t>
  </si>
  <si>
    <t>Del total de la plantilla docente en las Instituciones de Educación Superior de Control Estatal, este indicador permitirá conocer el porcentaje de docentes capacitados y actualizados en el año n.</t>
  </si>
  <si>
    <t>Evaluar al personal docente con la finalidad de encontrar áreas de oportunidad para mejorar su desempeño.</t>
  </si>
  <si>
    <t>Del total de la plantilla docente, este indicador muestra el porcentaje de docentes  evaluados a fin de encontrar áreas de oportunidad para mejorar su desempeño en el ciclo escolar vigente en las Instituciones de Educación Superior de Control Estatal.</t>
  </si>
  <si>
    <t>Porcentaje de Personal Directivo y Administrativo capacitado de las Instituciones de Educación Superior</t>
  </si>
  <si>
    <t>Del total de personal directivo y administrativo, este indicador mostrará el porcentaje de los que participan en capacitaciones en las Instituciones de Educación Superior de Control Estatal.</t>
  </si>
  <si>
    <t>Capacitar al personal directivo y administrativo para el fortalecimiento institucional.</t>
  </si>
  <si>
    <t>Tasa de variación de Proyectos de Investigación en Educación Superior</t>
  </si>
  <si>
    <t>((Total de proyectos de investigación desarrollados en el año n /  Total de proyectos de investigación desarrollados en el año n-1)-1)* 100</t>
  </si>
  <si>
    <t xml:space="preserve">Desarrollar proyectos de investigación para atender las necesidades de desarrollo tecnológico, económico y social.                </t>
  </si>
  <si>
    <t>Tasa de variación de documentos derivados de la investigación para su divulgación en Educación Superior.</t>
  </si>
  <si>
    <t xml:space="preserve">Este indicador permitirá conocer la variación de publicaciones de documentos derivados de la investigación para su divulgación en las Instituciones de Educación Superior de Control Estatal de un año a otro. </t>
  </si>
  <si>
    <t>((Total de publicaciones  en el año n / Total de publicaciones en el año n-1)-1)* 100</t>
  </si>
  <si>
    <t>Publicación</t>
  </si>
  <si>
    <t>Proyecto 20506010204.- Vinculación con los Sectores Publico, Privado y Social</t>
  </si>
  <si>
    <t>Tasa de variación de acciones de vinculación y extensión realizadas en Educación Superior.</t>
  </si>
  <si>
    <t>Este indicador permitirá conocer la variación de acciones de vinculación y extensión realizadas en las Instituciones de Educación Superior de Control Estatal de un año a otro.</t>
  </si>
  <si>
    <t>((Número de acciones de vinculación y extensión realizadas en el año n / Número de acciones  de vinculación y extensión  realizadas en el año n-1)-1)*100</t>
  </si>
  <si>
    <t xml:space="preserve">Realizar acciones de vinculación y extensión que permitan establecer lazos  de colaboración con los sectores público, privado y social. </t>
  </si>
  <si>
    <t>Porcentaje de Estudiantes en Educación Dual en Educación Superior.</t>
  </si>
  <si>
    <t>Del total de estudiantes inscritos en la Institución, este indicador Identificará el porcentaje de estudiantes atendidos en educación dual en las Instituciones de Educación Superior de Control Estatal.</t>
  </si>
  <si>
    <t>(Número de estudiantes en educación dual en el ciclo escolar n / Total de la matrícula potencial de educación dual en el ciclo escolar n )*100</t>
  </si>
  <si>
    <t xml:space="preserve">Atender estudiantes en educación dual para desarrollar aptitudes y habilidades en unidades económicas.                                                                                                                                                               </t>
  </si>
  <si>
    <t>Tasa de variación de personas participantes en programas de internacionalización en Educación Superior.</t>
  </si>
  <si>
    <t xml:space="preserve">Este indicador permitirá conocer el número de participantes en programas de internacionalización en las Instituciones de Educación Superior de Control Estatal, de un año a otro. </t>
  </si>
  <si>
    <t>((Número de personas participantes en acciones de internacionalización en el año n / Número de personas participantes en acciones de internacionalización en el año n -1)-1)*100</t>
  </si>
  <si>
    <t>Tasa de variación de Egresados Contactados en Educación Superior.</t>
  </si>
  <si>
    <t xml:space="preserve">Este indicador permitirá conocer el número Egresados Contactados en las Instituciones de Educación Superior de Control Estatal, de un año a otro. </t>
  </si>
  <si>
    <t>((Egresados contactados en el ciclo escolar n / Egresados contactados en el ciclo escolar n-1)-1)*100</t>
  </si>
  <si>
    <t>Porcentaje de estudiantes inscritos en cursos del idioma inglés en Educación Superior.</t>
  </si>
  <si>
    <t>Del total de los estudiantes registrados en las Instituciones de Educación Superior de Control Estatal, este indicador mostrará cuántos estudiantes están destinados a cada equipo de cómputo para desarrollar su proceso de Enseñanza-aprendizaje.</t>
  </si>
  <si>
    <t>( Matrícula total en el ciclo escolar n / Total de computadoras destinadas a los Estudiantes para desarrollar su proceso de Enseñanza-aprendizaje en el ciclo escolar n)</t>
  </si>
  <si>
    <t>Impartir el idioma inglés a los estudiantes en educación superior para el desarrollo de competencias.</t>
  </si>
  <si>
    <t>(Total de estudiantes inscritos en cursos del idioma inglés en el ciclo escolar n / Matrícula total en el ciclo escolar n)* 100</t>
  </si>
  <si>
    <t>Porcentaje de estudiantes que participan en procesos de certificación del idioma inglés en Educación Superior.</t>
  </si>
  <si>
    <t>Del total de estudiantes inscritos en cursos del idioma inglés, este indicador reflejará el número de estudiantes que participan en procesos de certificación del idioma inglés en Instituciones de Educación Superior de Control Estatal.</t>
  </si>
  <si>
    <t>(Total de estudiantes que participan en procesos de  certificación del idioma inglés en el año n / Total de estudiantes inscritos en cursos del idioma inglés en el año n)*100</t>
  </si>
  <si>
    <t>Impulsar la participación de estudiantes de educación superior en procesos de certificación en el idioma inglés para el desarrollo de competencias.</t>
  </si>
  <si>
    <t>Estudiantes por computadora en Educación Superior.</t>
  </si>
  <si>
    <t xml:space="preserve">Tasa de variación de estudiantes que participan en procesos de certificación en el uso de tecnologías del aprendizaje, conocimiento, información y comunicación en Educación Superior.  </t>
  </si>
  <si>
    <t>Este indicador permitirá conocer la variación de estudiantes que participan en procesos de certificación en el uso de tecnologías del aprendizaje, conocimiento, información y comunicación en el año n, con respecto a los del año anterior en las Instituciones de Educación Superior de Control Estatal.</t>
  </si>
  <si>
    <t>((Número de estudiantes que participan en procesos de certificación realizados en el año n /Número de estudiantes que participan en procesos de certificación realizados en el año n-1)-1)*100</t>
  </si>
  <si>
    <t>Tasa de variación de acciones para la prevención de la violencia escolar en Educación Superior.</t>
  </si>
  <si>
    <t>Permitirá conocer la variabilidad de las acciones para la prevención de la violencia escolar realizadas en las Instituciones de Educación Superior de Control Estatal de un año a otro.</t>
  </si>
  <si>
    <t>((Total de acciones para la prevención de la violencia escolar realizadas en el año n / Total de acciones para la prevención de la violencia escolar realizadas en el año n-1)-1)*100</t>
  </si>
  <si>
    <t>Tasa de variación de acciones de igualdad de trato y oportunidades en Educación Superior.</t>
  </si>
  <si>
    <t>Tasa de variación de graduados de Posgrado.</t>
  </si>
  <si>
    <t xml:space="preserve">Coadyuvar a que los estudiantes de Posgrado se graduen. </t>
  </si>
  <si>
    <t>Tasa de variación de la matrícula de Posgrado.</t>
  </si>
  <si>
    <t>Este indicador mostrará la variación en cuanto a la cantidad de estudiantes inscritos en estudios de Posgrado en las Instituciones de Educación Superior de Control Estatal en el ciclo escolar actual en comparación con los estudiantes inscritos en el ciclo escolar anterior.</t>
  </si>
  <si>
    <t>Atender a la matrícula de Posgrado para que continuen su formación profesional.</t>
  </si>
  <si>
    <t>Tasa de variación de la oferta de programas de Posgrado.</t>
  </si>
  <si>
    <t>Tasa de variación de documentos derivados de la investigación en Posgrado para su divulgación.</t>
  </si>
  <si>
    <t>Tasa de variación de Egresados  de Posgrado Contactados.</t>
  </si>
  <si>
    <t>ACTIVIDAD</t>
  </si>
  <si>
    <t>El indicador mostrará la variación de alumnos que ingresan a Posgrado en las Instituciones de Educación Superior de Control Estatal del ciclo escolar actual con respecto a los del ciclo escolar anterior.</t>
  </si>
  <si>
    <t xml:space="preserve">Este indicador permitirá conocer el número de Egresados de Posgrado Contactados  en las Instituciones de Educación Superior de Control Estatal, de un año a otro. </t>
  </si>
  <si>
    <t xml:space="preserve">Programa </t>
  </si>
  <si>
    <t>((Total de la matrícula de nuevo ingreso posgrado del ciclo escolar n / Total de la matrícula de nuevo ingreso de posgrado del ciclo escolar n-1)-1)*100</t>
  </si>
  <si>
    <t>Ofertar programas educativos de Posgrado para formar profesionistas acorde a las necesidades de la región.</t>
  </si>
  <si>
    <t>Atender a los estudiantes de nuevo ingreso de Posgrado para continuar con su formación profesional.</t>
  </si>
  <si>
    <t xml:space="preserve">Realizar la publicación de documentos derivados de la investigación en Posgrado para su divulgación. </t>
  </si>
  <si>
    <t>Contactar egresados de Posgrado para identificar su situación profesional.</t>
  </si>
  <si>
    <t>Pilar Social "Estado de México socialmente responsable, Solidario e incluyente".</t>
  </si>
  <si>
    <r>
      <t xml:space="preserve">Objetivo: </t>
    </r>
    <r>
      <rPr>
        <b/>
        <u/>
        <sz val="14"/>
        <color theme="1"/>
        <rFont val="Arial"/>
        <family val="2"/>
      </rPr>
      <t>1.3 Garantizar una educación incluyente, equitativa y de calidad que promueva las oportunidades de aprendizaje a lo largo de la vida.</t>
    </r>
  </si>
  <si>
    <r>
      <t>PROYECTO 020503010101/02 : EDUCACIÓN SUPERIOR TECNOLÓGIC</t>
    </r>
    <r>
      <rPr>
        <b/>
        <sz val="14"/>
        <rFont val="Arial"/>
        <family val="2"/>
      </rPr>
      <t>A / UNIVERSITARIA</t>
    </r>
  </si>
  <si>
    <t>ACTIVIDAD 1.1</t>
  </si>
  <si>
    <t>Porcentaje de Programas educativos acreditados en Educación Superior.</t>
  </si>
  <si>
    <t>(Total de docentes capacitados y/o actualizados en el año n / Total de docentes en el año n)*100</t>
  </si>
  <si>
    <t xml:space="preserve">(Total de docentes evaluados en el ciclo escolar n / Total de docentes en el ciclo escolar n)*100 </t>
  </si>
  <si>
    <t>(Total de personal directivo y administrativo capacitados en el año n / Total del personal directivo y administrativo en el año n)*100</t>
  </si>
  <si>
    <t>Fecha de elaboración:</t>
  </si>
  <si>
    <t xml:space="preserve">Porcentaje de convenios en operación con los sectores, público, privado y social  para formalizar los lazos de colaboración institucional en Educación Superior.    </t>
  </si>
  <si>
    <t>Este indicador mostrará el porcentaje de convenios que las Instituciones de Educación Superior de Control Estatal tienen en operación, con respecto a los vigentes en el año anterior.</t>
  </si>
  <si>
    <t xml:space="preserve">Operar convenios con los sectores, público, privado y social  para fortalecer  los lazos de colaboración institucional.  </t>
  </si>
  <si>
    <r>
      <t xml:space="preserve">Unidad Ejecutora: </t>
    </r>
    <r>
      <rPr>
        <b/>
        <sz val="16"/>
        <color theme="1"/>
        <rFont val="Arial"/>
        <family val="2"/>
      </rPr>
      <t xml:space="preserve"> </t>
    </r>
  </si>
  <si>
    <t>((Total de acciones de igualdad de trato y oportunidades realizados en el año n / Total de acciones de igualdad de trato y oportunidades realizadas en el año n-1)-1)*100</t>
  </si>
  <si>
    <t>((Graduados en el año n / Graduados en el año n-1)-1)x100</t>
  </si>
  <si>
    <t xml:space="preserve">Este indicador permitirá conocer el número de graduados de Posgrado en las Instituciones de Educación Superior de Control Estatal, de un año a otro. </t>
  </si>
  <si>
    <t>Mide la variación de programas de Posgrado ofertados en Instituciones de Educación Superior de Control Estatal con relación a los del ciclo escolar anterior.</t>
  </si>
  <si>
    <t>((Total de programas de posgrado en el ciclo escolar n/ Total de programas de posgrado en el ciclo escolar n-1))-1x 100</t>
  </si>
  <si>
    <t xml:space="preserve">Este indicador permitirá conocer la variación de publicaciones de documentos derivados de la investigación en Posgrado de las Instituciones de Educación Superior de Control Estatal de un año a otro. </t>
  </si>
  <si>
    <t>((Total de documentos publicados en el año n / Total de documentos publicados en el año n-1)-1) x100</t>
  </si>
  <si>
    <t xml:space="preserve">ACTIVIDAD </t>
  </si>
  <si>
    <t>((Egresados contactados en el año n / Egresados contactados en el año n-1)-1)*100</t>
  </si>
  <si>
    <t>Porcentaje de Certificaciones para la gestión de la calidad de los diferentes procesos en Educación Superior de Control Estatal. .</t>
  </si>
  <si>
    <t>Fomentar que los estudiantes egresen de sus estudios de tipo superior en el ciclo escolar para contribuir al desarrollo de la entidad.</t>
  </si>
  <si>
    <t>Atender a la matrícula de educación superior para contribuir al desarrollo de la entidad.</t>
  </si>
  <si>
    <t xml:space="preserve">Atender a los estudiantes de nuevo ingreso de educación superior para contribuir al desarrollo de la entidad.  </t>
  </si>
  <si>
    <t>Realizar acciones de formación integral, para desarrollar capacidades, valores, habilidades  blandas y profesionales.</t>
  </si>
  <si>
    <t xml:space="preserve">Realizar acciones que fomenten la cultura emprendedora para desarrollar habilidades en los estudiantes. </t>
  </si>
  <si>
    <t>Fomentar que los egresados se titulen para acreditar su formación profesional.</t>
  </si>
  <si>
    <t>Impulsar la capacitación o actualización del personal docente para mejorar la formación académica.</t>
  </si>
  <si>
    <t>Realizar la publicación de documentos producto de la investigación para su divulgación.</t>
  </si>
  <si>
    <t>Impulsar la internacionalización de  la institución para fortalecer la calidad educativa.</t>
  </si>
  <si>
    <t>Contactar egresados en Educación Superior para identificar su situación laboral y  profesional.</t>
  </si>
  <si>
    <t>Destinar equipo de cómputo al proceso de enseñanza-aprendizaje que impulse estrategias innovadoras en educación superior para el desarrollo de habilidades digitales.</t>
  </si>
  <si>
    <t>Impulsar la participación de estudiantes y docentes en procesos de certificación en el uso de tecnologías del aprendizaje, conocimiento, información y comunicación para el desarrollo de competencias y habilidades</t>
  </si>
  <si>
    <t>Realizar acciones de prevención, detección y atención de la violencia escolar para contribuir a una cultura de paz en la Institución.</t>
  </si>
  <si>
    <t>Realizar acciones de igualdad de trato y oportunidades para contribuir a un entorno social equitativo.</t>
  </si>
  <si>
    <t xml:space="preserve">FIN
</t>
  </si>
  <si>
    <t xml:space="preserve">PROPÓSITO
</t>
  </si>
  <si>
    <t>((Número de acciones de formación integral realizadas en el año n / Número de acciones  de formación integral realizadas en el año n-1)-1)*100</t>
  </si>
  <si>
    <t>((Total de Acciones para fomentar una cultura emprendedora el año n / Total de Acciones para fomentar una cultura emprendedora en el año n-1)-1)*100</t>
  </si>
  <si>
    <t>( Total de programas educativos acreditados hasta el año n / Total de programas educativos acreditables en el año n)*100</t>
  </si>
  <si>
    <t>((Titulados en el año n /Titulados en el año n-1 )-1)*100</t>
  </si>
  <si>
    <t>Este indicador mostrará el número de egresados que concluyen sus estudios en el ciclo escolar vigente en las Instituciones de Educación Superior de Control Estatal en comparación con los que se encuentran en el último periodo académico y que cumplan con los requisitos para poder egresar.</t>
  </si>
  <si>
    <t>Este indicador muestra el número de jóvenes que han concluido sus estudios de educación media superior y logran su inscripción a primer grado en las Instituciones de Educación Superior de Control Estatal.</t>
  </si>
  <si>
    <t>Este indicador permite conocer el número de nuevos programas educativos ofertados en las Instituciones de Educación Superior de Control Estatal, con respecto a los ya existentes.</t>
  </si>
  <si>
    <t>ACTIVIDAD 
1.2</t>
  </si>
  <si>
    <t>ACTIVIDAD 
1.3</t>
  </si>
  <si>
    <t>Este indicador mostrará la variación de egresados que obtienen su titulo de un año fiscal a otro en las Instituciones de Educación Superior de Control Estatal.</t>
  </si>
  <si>
    <t>ACTIVIDAD 
2.3</t>
  </si>
  <si>
    <t>ACTIVIDAD 
2.4</t>
  </si>
  <si>
    <t>ACTIVIDAD 
2.5</t>
  </si>
  <si>
    <t>Tasa de variación de estudiantes de nuevo ingreso atendidos en Programas de Posgrado</t>
  </si>
  <si>
    <t xml:space="preserve">ACTIVIDAD 
1.1 
</t>
  </si>
  <si>
    <t xml:space="preserve">ACTIVIDAD
1.2 </t>
  </si>
  <si>
    <t>ACTIVIDAD
1.3</t>
  </si>
  <si>
    <t>(Total de convenios  en operación con los sectores en el año n / Total de convenios vigentes con los sectores en el año n)* 100</t>
  </si>
  <si>
    <t>-</t>
  </si>
  <si>
    <t>N/A</t>
  </si>
  <si>
    <t>Mtra. en A.I.E. Melanie Anaya Zuñiga</t>
  </si>
  <si>
    <r>
      <t xml:space="preserve">LINEA BASE
</t>
    </r>
    <r>
      <rPr>
        <sz val="10"/>
        <color indexed="8"/>
        <rFont val="Arial"/>
        <family val="2"/>
      </rPr>
      <t>(AÑO 2023)
Ciclo Escolar 2022-2023</t>
    </r>
  </si>
  <si>
    <r>
      <rPr>
        <b/>
        <sz val="11"/>
        <color indexed="8"/>
        <rFont val="Arial"/>
        <family val="2"/>
      </rPr>
      <t xml:space="preserve">META ANUAL DEL  INDICADOR DE GESTIÓN </t>
    </r>
    <r>
      <rPr>
        <b/>
        <sz val="10"/>
        <color indexed="8"/>
        <rFont val="Arial"/>
        <family val="2"/>
      </rPr>
      <t xml:space="preserve">
</t>
    </r>
    <r>
      <rPr>
        <sz val="10"/>
        <color indexed="8"/>
        <rFont val="Arial"/>
        <family val="2"/>
      </rPr>
      <t>(AÑO 2024)</t>
    </r>
    <r>
      <rPr>
        <b/>
        <sz val="10"/>
        <color indexed="8"/>
        <rFont val="Arial"/>
        <family val="2"/>
      </rPr>
      <t xml:space="preserve">
</t>
    </r>
    <r>
      <rPr>
        <sz val="10"/>
        <color indexed="8"/>
        <rFont val="Arial"/>
        <family val="2"/>
      </rPr>
      <t>Ciclo Escolar 2023-2024</t>
    </r>
  </si>
  <si>
    <t>CALENDARIZACIÓN Y AVANCE TRIMESTRAL DEL INDICADOR DE GESTIÓN EN  EL  AÑO 2024</t>
  </si>
  <si>
    <t>Encargada del Departamento de Planeacion y Programación</t>
  </si>
  <si>
    <t>ACCIÓN  SIPREP 2024</t>
  </si>
  <si>
    <t>Lcda. Miriam Martínez Melendez</t>
  </si>
  <si>
    <t>Subdirectora de planeación</t>
  </si>
  <si>
    <t>Trimestre:    Primer ( )     Segundo (  )     Tercer (x  )     Cuarto (   )</t>
  </si>
  <si>
    <t xml:space="preserve">Atender a los estudiantes de nuevo ingreso para impulsar su formación integral. .  </t>
  </si>
  <si>
    <t>Realizar acciones de formación integral para fortalecer la educación superior</t>
  </si>
  <si>
    <t xml:space="preserve"> Acción </t>
  </si>
  <si>
    <t>Certificado</t>
  </si>
  <si>
    <r>
      <rPr>
        <b/>
        <sz val="11"/>
        <color indexed="8"/>
        <rFont val="Arial"/>
        <family val="2"/>
      </rPr>
      <t xml:space="preserve">META ANUAL DEL  INDICADOR DE GESTIÓN </t>
    </r>
    <r>
      <rPr>
        <b/>
        <sz val="10"/>
        <color indexed="8"/>
        <rFont val="Arial"/>
        <family val="2"/>
      </rPr>
      <t xml:space="preserve">
</t>
    </r>
    <r>
      <rPr>
        <sz val="10"/>
        <color indexed="8"/>
        <rFont val="Arial"/>
        <family val="2"/>
      </rPr>
      <t>(AÑO 2025)</t>
    </r>
    <r>
      <rPr>
        <b/>
        <sz val="10"/>
        <color indexed="8"/>
        <rFont val="Arial"/>
        <family val="2"/>
      </rPr>
      <t xml:space="preserve">
</t>
    </r>
    <r>
      <rPr>
        <sz val="10"/>
        <color indexed="8"/>
        <rFont val="Arial"/>
        <family val="2"/>
      </rPr>
      <t>Ciclo Escolar 2024-2025</t>
    </r>
  </si>
  <si>
    <t>Fomentar la titulación para acreditar la formación profesional del egresado</t>
  </si>
  <si>
    <t>Impulsar el egreso de estudiantes en el ciclo escolar para contribuir al desarrollo social</t>
  </si>
  <si>
    <t>Producto</t>
  </si>
  <si>
    <t xml:space="preserve">Generar productos de investigación  tecnologicos  y/o innovación  para impulsar el desarrollo cientifico .                </t>
  </si>
  <si>
    <t>Formar estudiantes en educación dual para facilitar su integración laboral</t>
  </si>
  <si>
    <t>Realizar acciones de difusión de los programas educativos para posicionar a la institución</t>
  </si>
  <si>
    <t>Impartir el idioma inglés para desarrollar competencias.</t>
  </si>
  <si>
    <t>Destinar equipo de cómputo  para el desarrollo de habilidades digitales.</t>
  </si>
  <si>
    <t>Realizar acciones inclusivas para contribuir a un entorno social equitativo.</t>
  </si>
  <si>
    <t>CALENDARIZACIÓN Y AVANCE TRIMESTRAL DEL INDICADOR DE GESTIÓN EN  EL  AÑO 2025</t>
  </si>
  <si>
    <t>Equipo</t>
  </si>
  <si>
    <t>ACCIÓN  SIPREP 2025</t>
  </si>
  <si>
    <t>Jefe del Departamento de Planeación y Programación</t>
  </si>
  <si>
    <t>Lic, David Abraham Lemus Díaz</t>
  </si>
  <si>
    <t>Subdirectora de Planeación</t>
  </si>
  <si>
    <t>Atender a la matrícula de educación superior,contribuyendo al desarrollo Estatal.</t>
  </si>
  <si>
    <t>Acreditar programas educativos para consolidar la calidad y excelencia academica.</t>
  </si>
  <si>
    <t>Lograr certificaciones para mejorar los servicios educativos.</t>
  </si>
  <si>
    <t>persona</t>
  </si>
  <si>
    <t>Impulsar la capacitación directiva docente y administrativa para el fortalecimiento  institucional.</t>
  </si>
  <si>
    <t>impulsar certificaciones de competencias a estudiantes y docentes  para fortalecer su desempeño profesional.</t>
  </si>
  <si>
    <t xml:space="preserve">Operar convenios con los diferentes sectores para fortalecer  los lazos de colaboración institucional.  </t>
  </si>
  <si>
    <t>Impulsar la internacionalización de  la institución para fortalecer la calidad y excelencia educativa.</t>
  </si>
  <si>
    <t>Contactar egresados para identificar su situación laboral y  profesional.</t>
  </si>
  <si>
    <t>Equipo de computo</t>
  </si>
  <si>
    <t>Atender a la matrícula de Posgrado contribuyendo al desarrollo Estatal.</t>
  </si>
  <si>
    <t xml:space="preserve">fomentar la obtención del grado academico para acreditar la formación profesional </t>
  </si>
  <si>
    <t>Realizar acciones de prevención de la violencia para fomentar una cultura de paz .</t>
  </si>
  <si>
    <r>
      <t>PROYECTO 020503010101 : EDUCACIÓN SUPERIOR TECNOLÓGIC</t>
    </r>
    <r>
      <rPr>
        <b/>
        <sz val="14"/>
        <rFont val="Arial"/>
        <family val="2"/>
      </rPr>
      <t xml:space="preserve">A </t>
    </r>
  </si>
  <si>
    <t>Proyecto 20506010204.- VINCULACIÓN CON EL SECTOR PRODUCTIVO</t>
  </si>
  <si>
    <t>PROYECTO 020506020101: FORTALECIMIENTO DE LA EXCELENCIA EDUCATIVA</t>
  </si>
  <si>
    <t>Atender a los estudiantes de nuevo ingreso de Posgrado para impulsar con su formación integral.</t>
  </si>
  <si>
    <t>Trimestre:    Primer ( )     Segundo ( x )     Tercer (  )     Cuarto (   )</t>
  </si>
  <si>
    <t xml:space="preserve"> M.en D.P.Ariana Nayeli Sánchez Rosas</t>
  </si>
  <si>
    <r>
      <t xml:space="preserve">LINEA BASE
</t>
    </r>
    <r>
      <rPr>
        <sz val="10"/>
        <color indexed="8"/>
        <rFont val="Arial"/>
        <family val="2"/>
      </rPr>
      <t>(AÑO 2023)
Ciclo Escolar 2023-2023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</si>
</sst>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34" x14ac:knownFonts="1">
    <font>
      <sz val="11"/>
      <color theme="1"/>
      <name val="Calibri"/>
      <family val="2"/>
      <scheme val="minor"/>
    </font>
    <font>
      <b/>
      <sz val="10"/>
      <color indexed="8"/>
      <name val="Arial"/>
      <family val="2"/>
    </font>
    <font>
      <sz val="10"/>
      <color indexed="8"/>
      <name val="Arial"/>
      <family val="2"/>
    </font>
    <font>
      <sz val="8"/>
      <name val="Verdana"/>
      <family val="2"/>
    </font>
    <font>
      <sz val="11"/>
      <color theme="1"/>
      <name val="Calibri"/>
      <family val="2"/>
      <scheme val="minor"/>
    </font>
    <font>
      <sz val="10"/>
      <color theme="1"/>
      <name val="Arial"/>
      <family val="2"/>
    </font>
    <font>
      <b/>
      <sz val="10"/>
      <color theme="1"/>
      <name val="Arial"/>
      <family val="2"/>
    </font>
    <font>
      <sz val="10"/>
      <name val="Verdana"/>
      <family val="2"/>
    </font>
    <font>
      <b/>
      <sz val="14"/>
      <color theme="1"/>
      <name val="Arial"/>
      <family val="2"/>
    </font>
    <font>
      <b/>
      <sz val="14"/>
      <color indexed="8"/>
      <name val="Arial"/>
      <family val="2"/>
    </font>
    <font>
      <sz val="14"/>
      <color theme="1"/>
      <name val="Calibri"/>
      <family val="2"/>
      <scheme val="minor"/>
    </font>
    <font>
      <b/>
      <sz val="9.5"/>
      <color theme="1"/>
      <name val="Arial"/>
      <family val="2"/>
    </font>
    <font>
      <sz val="14"/>
      <color theme="1"/>
      <name val="Arial"/>
      <family val="2"/>
    </font>
    <font>
      <b/>
      <sz val="16"/>
      <color theme="1"/>
      <name val="Arial"/>
      <family val="2"/>
    </font>
    <font>
      <sz val="9.5"/>
      <color theme="1"/>
      <name val="Arial"/>
      <family val="2"/>
    </font>
    <font>
      <b/>
      <sz val="11"/>
      <color theme="0"/>
      <name val="Arial"/>
      <family val="2"/>
    </font>
    <font>
      <b/>
      <sz val="11"/>
      <color indexed="8"/>
      <name val="Arial"/>
      <family val="2"/>
    </font>
    <font>
      <b/>
      <sz val="12"/>
      <color indexed="8"/>
      <name val="Arial"/>
      <family val="2"/>
    </font>
    <font>
      <b/>
      <u/>
      <sz val="18"/>
      <color theme="1"/>
      <name val="Arial"/>
      <family val="2"/>
    </font>
    <font>
      <sz val="8"/>
      <color indexed="8"/>
      <name val="Arial"/>
      <family val="2"/>
    </font>
    <font>
      <b/>
      <sz val="14"/>
      <name val="Arial"/>
      <family val="2"/>
    </font>
    <font>
      <b/>
      <sz val="12"/>
      <color theme="1"/>
      <name val="Calibri"/>
      <family val="2"/>
      <scheme val="minor"/>
    </font>
    <font>
      <sz val="12"/>
      <color theme="1"/>
      <name val="Calibri"/>
      <family val="2"/>
      <scheme val="minor"/>
    </font>
    <font>
      <b/>
      <sz val="7"/>
      <color theme="1"/>
      <name val="Times New Roman"/>
      <family val="1"/>
    </font>
    <font>
      <sz val="7"/>
      <color theme="1"/>
      <name val="Times New Roman"/>
      <family val="1"/>
    </font>
    <font>
      <sz val="9"/>
      <color indexed="81"/>
      <name val="Tahoma"/>
      <family val="2"/>
    </font>
    <font>
      <b/>
      <sz val="9"/>
      <color indexed="81"/>
      <name val="Tahoma"/>
      <family val="2"/>
    </font>
    <font>
      <sz val="16"/>
      <color theme="1"/>
      <name val="Arial"/>
      <family val="2"/>
    </font>
    <font>
      <b/>
      <u/>
      <sz val="14"/>
      <color theme="1"/>
      <name val="Arial"/>
      <family val="2"/>
    </font>
    <font>
      <sz val="12"/>
      <color indexed="8"/>
      <name val="Arial"/>
      <family val="2"/>
    </font>
    <font>
      <sz val="12"/>
      <color theme="1"/>
      <name val="Arial"/>
      <family val="2"/>
    </font>
    <font>
      <sz val="16"/>
      <color theme="1"/>
      <name val="Helvetica"/>
      <family val="2"/>
    </font>
    <font>
      <b/>
      <sz val="12"/>
      <name val="Arial"/>
      <family val="2"/>
    </font>
    <font>
      <sz val="10"/>
      <name val="Arial"/>
      <family val="2"/>
    </font>
  </fonts>
  <fills count="13">
    <fill>
      <patternFill patternType="none"/>
    </fill>
    <fill>
      <patternFill patternType="gray125"/>
    </fill>
    <fill>
      <patternFill patternType="solid">
        <fgColor rgb="FFD8D8D8"/>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6" tint="0.59999389629810485"/>
        <bgColor indexed="64"/>
      </patternFill>
    </fill>
    <fill>
      <patternFill patternType="solid">
        <fgColor rgb="FF92D050"/>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8" tint="0.79998168889431442"/>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indexed="64"/>
      </bottom>
      <diagonal/>
    </border>
    <border>
      <left/>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top/>
      <bottom style="medium">
        <color indexed="64"/>
      </bottom>
      <diagonal/>
    </border>
    <border>
      <left/>
      <right style="thin">
        <color auto="1"/>
      </right>
      <top style="medium">
        <color indexed="64"/>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theme="0"/>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right style="medium">
        <color indexed="64"/>
      </right>
      <top/>
      <bottom/>
      <diagonal/>
    </border>
    <border>
      <left/>
      <right style="medium">
        <color indexed="64"/>
      </right>
      <top/>
      <bottom style="medium">
        <color indexed="64"/>
      </bottom>
      <diagonal/>
    </border>
    <border>
      <left/>
      <right/>
      <top style="thin">
        <color theme="0"/>
      </top>
      <bottom/>
      <diagonal/>
    </border>
  </borders>
  <cellStyleXfs count="4">
    <xf numFmtId="0" fontId="0" fillId="0" borderId="0"/>
    <xf numFmtId="43" fontId="4" fillId="0" borderId="0" applyFont="0" applyFill="0" applyBorder="0" applyAlignment="0" applyProtection="0"/>
    <xf numFmtId="0" fontId="7" fillId="0" borderId="0"/>
    <xf numFmtId="9" fontId="4" fillId="0" borderId="0" applyFont="0" applyFill="0" applyBorder="0" applyAlignment="0" applyProtection="0"/>
  </cellStyleXfs>
  <cellXfs count="391">
    <xf numFmtId="0" fontId="0" fillId="0" borderId="0" xfId="0"/>
    <xf numFmtId="0" fontId="0" fillId="0" borderId="0" xfId="0"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10" fillId="0" borderId="0" xfId="0" applyFont="1"/>
    <xf numFmtId="0" fontId="11" fillId="0" borderId="0" xfId="0" applyFont="1" applyAlignment="1">
      <alignment horizontal="center" vertical="center"/>
    </xf>
    <xf numFmtId="3" fontId="5" fillId="0" borderId="0" xfId="0" applyNumberFormat="1" applyFont="1" applyAlignment="1">
      <alignment horizontal="center" vertical="center"/>
    </xf>
    <xf numFmtId="0" fontId="5" fillId="0" borderId="0" xfId="0" applyFont="1" applyAlignment="1">
      <alignment horizontal="center" vertical="center" wrapText="1"/>
    </xf>
    <xf numFmtId="0" fontId="0" fillId="0" borderId="0" xfId="0" applyProtection="1">
      <protection locked="0"/>
    </xf>
    <xf numFmtId="3" fontId="8" fillId="0" borderId="0" xfId="0" applyNumberFormat="1"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3" fontId="5"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13" fillId="0" borderId="5"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0" fillId="0" borderId="0" xfId="0" applyAlignment="1" applyProtection="1">
      <alignment vertical="center"/>
      <protection locked="0"/>
    </xf>
    <xf numFmtId="3" fontId="2" fillId="2" borderId="10" xfId="0" applyNumberFormat="1"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10" fontId="8" fillId="0" borderId="0" xfId="0" applyNumberFormat="1" applyFont="1" applyAlignment="1" applyProtection="1">
      <alignment horizontal="center" vertical="center"/>
      <protection locked="0"/>
    </xf>
    <xf numFmtId="10" fontId="5" fillId="0" borderId="0" xfId="0" applyNumberFormat="1" applyFont="1" applyAlignment="1" applyProtection="1">
      <alignment horizontal="center" vertical="center"/>
      <protection locked="0"/>
    </xf>
    <xf numFmtId="10" fontId="5" fillId="0" borderId="0" xfId="0" applyNumberFormat="1" applyFont="1" applyAlignment="1">
      <alignment horizontal="center" vertical="center"/>
    </xf>
    <xf numFmtId="164" fontId="14" fillId="4" borderId="22" xfId="1" applyNumberFormat="1" applyFont="1" applyFill="1" applyBorder="1" applyAlignment="1">
      <alignment horizontal="center" vertical="center"/>
    </xf>
    <xf numFmtId="164" fontId="14" fillId="4" borderId="27" xfId="1" applyNumberFormat="1" applyFont="1" applyFill="1" applyBorder="1" applyAlignment="1">
      <alignment horizontal="center" vertical="center"/>
    </xf>
    <xf numFmtId="164" fontId="14" fillId="5" borderId="34" xfId="1" applyNumberFormat="1" applyFont="1" applyFill="1" applyBorder="1" applyAlignment="1">
      <alignment horizontal="center" vertical="center" wrapText="1"/>
    </xf>
    <xf numFmtId="164" fontId="14" fillId="4" borderId="5" xfId="1" applyNumberFormat="1" applyFont="1" applyFill="1" applyBorder="1" applyAlignment="1">
      <alignment horizontal="center" vertical="center"/>
    </xf>
    <xf numFmtId="0" fontId="21" fillId="0" borderId="0" xfId="0" applyFont="1" applyAlignment="1">
      <alignment horizontal="center" vertical="center"/>
    </xf>
    <xf numFmtId="0" fontId="22" fillId="0" borderId="1" xfId="0" applyFont="1" applyBorder="1" applyAlignment="1">
      <alignment horizontal="justify" vertical="center"/>
    </xf>
    <xf numFmtId="0" fontId="21" fillId="0" borderId="1" xfId="0" applyFont="1" applyBorder="1" applyAlignment="1">
      <alignment horizontal="justify" vertical="center"/>
    </xf>
    <xf numFmtId="0" fontId="21" fillId="0" borderId="0" xfId="0" applyFont="1" applyAlignment="1">
      <alignment horizontal="justify" vertical="center"/>
    </xf>
    <xf numFmtId="0" fontId="22" fillId="0" borderId="0" xfId="0" applyFont="1" applyAlignment="1">
      <alignment horizontal="justify" vertical="center"/>
    </xf>
    <xf numFmtId="0" fontId="0" fillId="0" borderId="0" xfId="0" applyAlignment="1">
      <alignment wrapText="1"/>
    </xf>
    <xf numFmtId="0" fontId="8" fillId="0" borderId="0" xfId="0" applyFont="1" applyAlignment="1" applyProtection="1">
      <alignment horizontal="center" vertical="center" wrapText="1"/>
      <protection locked="0"/>
    </xf>
    <xf numFmtId="0" fontId="8" fillId="0" borderId="0" xfId="0" applyFont="1" applyAlignment="1" applyProtection="1">
      <alignment vertical="center" wrapText="1"/>
      <protection locked="0"/>
    </xf>
    <xf numFmtId="164" fontId="14" fillId="5" borderId="45" xfId="1" applyNumberFormat="1" applyFont="1" applyFill="1" applyBorder="1" applyAlignment="1">
      <alignment horizontal="center" vertical="center" wrapText="1"/>
    </xf>
    <xf numFmtId="164" fontId="14" fillId="0" borderId="22" xfId="1" applyNumberFormat="1" applyFont="1" applyFill="1" applyBorder="1" applyAlignment="1">
      <alignment horizontal="center" vertical="center"/>
    </xf>
    <xf numFmtId="164" fontId="14" fillId="0" borderId="27" xfId="1" applyNumberFormat="1" applyFont="1" applyFill="1" applyBorder="1" applyAlignment="1">
      <alignment horizontal="center" vertical="center"/>
    </xf>
    <xf numFmtId="164" fontId="14" fillId="0" borderId="34" xfId="1" applyNumberFormat="1" applyFont="1" applyFill="1" applyBorder="1" applyAlignment="1">
      <alignment horizontal="center" vertical="center" wrapText="1"/>
    </xf>
    <xf numFmtId="0" fontId="13" fillId="0" borderId="0" xfId="0" applyFont="1" applyAlignment="1" applyProtection="1">
      <alignment horizontal="center" vertical="center" wrapText="1"/>
      <protection locked="0"/>
    </xf>
    <xf numFmtId="0" fontId="27" fillId="0" borderId="0" xfId="0" applyFont="1" applyAlignment="1" applyProtection="1">
      <alignment horizontal="center" vertical="center"/>
      <protection locked="0"/>
    </xf>
    <xf numFmtId="3" fontId="13" fillId="0" borderId="0" xfId="0" applyNumberFormat="1" applyFont="1" applyAlignment="1" applyProtection="1">
      <alignment horizontal="center" vertical="center"/>
      <protection locked="0"/>
    </xf>
    <xf numFmtId="10" fontId="13" fillId="0" borderId="0" xfId="0" applyNumberFormat="1" applyFont="1" applyAlignment="1" applyProtection="1">
      <alignment horizontal="center" vertical="center"/>
      <protection locked="0"/>
    </xf>
    <xf numFmtId="3" fontId="13" fillId="0" borderId="46" xfId="0" applyNumberFormat="1" applyFont="1" applyBorder="1" applyAlignment="1" applyProtection="1">
      <alignment horizontal="center" vertical="center"/>
      <protection locked="0"/>
    </xf>
    <xf numFmtId="10" fontId="13" fillId="0" borderId="46" xfId="0" applyNumberFormat="1" applyFont="1" applyBorder="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4" borderId="0" xfId="0" applyFont="1" applyFill="1" applyAlignment="1">
      <alignment horizontal="center" vertical="center"/>
    </xf>
    <xf numFmtId="0" fontId="8" fillId="0" borderId="39" xfId="0" applyFont="1" applyBorder="1" applyAlignment="1" applyProtection="1">
      <alignment horizontal="left" vertical="center"/>
      <protection locked="0"/>
    </xf>
    <xf numFmtId="0" fontId="6" fillId="0" borderId="40"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3" fontId="5" fillId="0" borderId="23" xfId="0" applyNumberFormat="1" applyFont="1" applyBorder="1" applyAlignment="1" applyProtection="1">
      <alignment horizontal="center" vertical="center"/>
      <protection locked="0"/>
    </xf>
    <xf numFmtId="10" fontId="5" fillId="0" borderId="23" xfId="0" applyNumberFormat="1"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5" fillId="0" borderId="23" xfId="0" applyFont="1" applyBorder="1" applyAlignment="1" applyProtection="1">
      <alignment horizontal="center" vertical="center" wrapText="1"/>
      <protection locked="0"/>
    </xf>
    <xf numFmtId="0" fontId="6" fillId="0" borderId="51" xfId="0" applyFont="1" applyBorder="1" applyAlignment="1" applyProtection="1">
      <alignment horizontal="center" vertical="center"/>
      <protection locked="0"/>
    </xf>
    <xf numFmtId="0" fontId="8" fillId="0" borderId="39" xfId="0" applyFont="1" applyBorder="1" applyAlignment="1" applyProtection="1">
      <alignment vertical="center"/>
      <protection locked="0"/>
    </xf>
    <xf numFmtId="0" fontId="8" fillId="0" borderId="0" xfId="0" applyFont="1" applyAlignment="1" applyProtection="1">
      <alignment vertical="center"/>
      <protection locked="0"/>
    </xf>
    <xf numFmtId="14" fontId="27" fillId="0" borderId="0" xfId="0" applyNumberFormat="1" applyFont="1" applyAlignment="1" applyProtection="1">
      <alignment horizontal="center" vertical="center"/>
      <protection locked="0"/>
    </xf>
    <xf numFmtId="0" fontId="6" fillId="0" borderId="0" xfId="0" applyFont="1" applyAlignment="1" applyProtection="1">
      <alignment horizontal="center"/>
      <protection locked="0"/>
    </xf>
    <xf numFmtId="0" fontId="13" fillId="0" borderId="0" xfId="0" applyFont="1" applyAlignment="1" applyProtection="1">
      <alignment horizontal="center"/>
      <protection locked="0"/>
    </xf>
    <xf numFmtId="0" fontId="13" fillId="0" borderId="0" xfId="0" applyFont="1" applyProtection="1">
      <protection locked="0"/>
    </xf>
    <xf numFmtId="0" fontId="27" fillId="0" borderId="0" xfId="0" applyFont="1" applyAlignment="1" applyProtection="1">
      <alignment horizontal="center"/>
      <protection locked="0"/>
    </xf>
    <xf numFmtId="0" fontId="5" fillId="0" borderId="0" xfId="0" applyFont="1" applyAlignment="1" applyProtection="1">
      <alignment horizontal="center"/>
      <protection locked="0"/>
    </xf>
    <xf numFmtId="0" fontId="8" fillId="0" borderId="0" xfId="0" applyFont="1" applyAlignment="1" applyProtection="1">
      <alignment horizontal="center"/>
      <protection locked="0"/>
    </xf>
    <xf numFmtId="0" fontId="5" fillId="0" borderId="0" xfId="0" applyFont="1" applyAlignment="1" applyProtection="1">
      <alignment horizontal="center" wrapText="1"/>
      <protection locked="0"/>
    </xf>
    <xf numFmtId="3" fontId="29" fillId="4" borderId="49" xfId="0" applyNumberFormat="1" applyFont="1" applyFill="1" applyBorder="1" applyAlignment="1" applyProtection="1">
      <alignment horizontal="center" vertical="center"/>
      <protection locked="0"/>
    </xf>
    <xf numFmtId="3" fontId="29" fillId="4" borderId="41" xfId="0" applyNumberFormat="1" applyFont="1" applyFill="1" applyBorder="1" applyAlignment="1" applyProtection="1">
      <alignment horizontal="center" vertical="center" wrapText="1"/>
      <protection locked="0"/>
    </xf>
    <xf numFmtId="3" fontId="29" fillId="4" borderId="41" xfId="0" applyNumberFormat="1" applyFont="1" applyFill="1" applyBorder="1" applyAlignment="1" applyProtection="1">
      <alignment horizontal="center" vertical="center"/>
      <protection locked="0"/>
    </xf>
    <xf numFmtId="3" fontId="29" fillId="0" borderId="41" xfId="0" applyNumberFormat="1" applyFont="1" applyBorder="1" applyAlignment="1" applyProtection="1">
      <alignment horizontal="center" vertical="center" wrapText="1"/>
      <protection locked="0"/>
    </xf>
    <xf numFmtId="3" fontId="29" fillId="4" borderId="7" xfId="0" applyNumberFormat="1" applyFont="1" applyFill="1" applyBorder="1" applyAlignment="1" applyProtection="1">
      <alignment horizontal="center" vertical="center"/>
      <protection locked="0"/>
    </xf>
    <xf numFmtId="3" fontId="29" fillId="4" borderId="8" xfId="0" applyNumberFormat="1" applyFont="1" applyFill="1" applyBorder="1" applyAlignment="1" applyProtection="1">
      <alignment horizontal="center" vertical="center"/>
      <protection locked="0"/>
    </xf>
    <xf numFmtId="3" fontId="29" fillId="4" borderId="1" xfId="0" applyNumberFormat="1" applyFont="1" applyFill="1" applyBorder="1" applyAlignment="1" applyProtection="1">
      <alignment horizontal="center" vertical="center"/>
      <protection locked="0"/>
    </xf>
    <xf numFmtId="3" fontId="29" fillId="0" borderId="1" xfId="0" applyNumberFormat="1" applyFont="1" applyBorder="1" applyAlignment="1" applyProtection="1">
      <alignment horizontal="center" vertical="center" wrapText="1"/>
      <protection locked="0"/>
    </xf>
    <xf numFmtId="10" fontId="29" fillId="4" borderId="9" xfId="3" applyNumberFormat="1" applyFont="1" applyFill="1" applyBorder="1" applyAlignment="1">
      <alignment horizontal="center" vertical="center" wrapText="1"/>
    </xf>
    <xf numFmtId="10" fontId="29" fillId="4" borderId="10" xfId="3" applyNumberFormat="1" applyFont="1" applyFill="1" applyBorder="1" applyAlignment="1">
      <alignment horizontal="center" vertical="center" wrapText="1"/>
    </xf>
    <xf numFmtId="3" fontId="29" fillId="0" borderId="7" xfId="0" applyNumberFormat="1" applyFont="1" applyBorder="1" applyAlignment="1">
      <alignment horizontal="center" vertical="center" wrapText="1"/>
    </xf>
    <xf numFmtId="3" fontId="29" fillId="0" borderId="24" xfId="0" applyNumberFormat="1" applyFont="1" applyBorder="1" applyAlignment="1">
      <alignment horizontal="center" vertical="center" wrapText="1"/>
    </xf>
    <xf numFmtId="10" fontId="29" fillId="4" borderId="2" xfId="3" applyNumberFormat="1" applyFont="1" applyFill="1" applyBorder="1" applyAlignment="1">
      <alignment horizontal="center" vertical="center" wrapText="1"/>
    </xf>
    <xf numFmtId="3" fontId="29" fillId="4" borderId="7" xfId="0" applyNumberFormat="1" applyFont="1" applyFill="1" applyBorder="1" applyAlignment="1" applyProtection="1">
      <alignment horizontal="center" vertical="center" wrapText="1"/>
      <protection locked="0"/>
    </xf>
    <xf numFmtId="3" fontId="29" fillId="0" borderId="8" xfId="0" applyNumberFormat="1" applyFont="1" applyBorder="1" applyAlignment="1" applyProtection="1">
      <alignment horizontal="center" vertical="center"/>
      <protection locked="0"/>
    </xf>
    <xf numFmtId="3" fontId="29" fillId="4" borderId="6" xfId="0" applyNumberFormat="1" applyFont="1" applyFill="1" applyBorder="1" applyAlignment="1" applyProtection="1">
      <alignment horizontal="center" vertical="center"/>
      <protection locked="0"/>
    </xf>
    <xf numFmtId="3" fontId="29" fillId="0" borderId="7" xfId="0" applyNumberFormat="1" applyFont="1" applyBorder="1" applyAlignment="1" applyProtection="1">
      <alignment horizontal="center" vertical="center" wrapText="1"/>
      <protection locked="0"/>
    </xf>
    <xf numFmtId="9" fontId="29" fillId="4" borderId="10" xfId="3" applyFont="1" applyFill="1" applyBorder="1" applyAlignment="1">
      <alignment horizontal="center" vertical="center" wrapText="1"/>
    </xf>
    <xf numFmtId="2" fontId="29" fillId="4" borderId="10" xfId="3" applyNumberFormat="1" applyFont="1" applyFill="1" applyBorder="1" applyAlignment="1">
      <alignment horizontal="center" vertical="center" wrapText="1"/>
    </xf>
    <xf numFmtId="10" fontId="29" fillId="4" borderId="48" xfId="3" applyNumberFormat="1" applyFont="1" applyFill="1" applyBorder="1" applyAlignment="1">
      <alignment horizontal="center" vertical="center" wrapText="1"/>
    </xf>
    <xf numFmtId="3" fontId="29" fillId="8" borderId="41" xfId="0" applyNumberFormat="1" applyFont="1" applyFill="1" applyBorder="1" applyAlignment="1">
      <alignment horizontal="center" vertical="center" wrapText="1"/>
    </xf>
    <xf numFmtId="3" fontId="29" fillId="8" borderId="28" xfId="0" applyNumberFormat="1" applyFont="1" applyFill="1" applyBorder="1" applyAlignment="1">
      <alignment horizontal="center" vertical="center" wrapText="1"/>
    </xf>
    <xf numFmtId="3" fontId="29" fillId="8" borderId="7" xfId="0" applyNumberFormat="1" applyFont="1" applyFill="1" applyBorder="1" applyAlignment="1">
      <alignment horizontal="center" vertical="center" wrapText="1"/>
    </xf>
    <xf numFmtId="3" fontId="29" fillId="8" borderId="24" xfId="0" applyNumberFormat="1" applyFont="1" applyFill="1" applyBorder="1" applyAlignment="1">
      <alignment horizontal="center" vertical="center" wrapText="1"/>
    </xf>
    <xf numFmtId="3" fontId="29" fillId="8" borderId="1" xfId="0" applyNumberFormat="1" applyFont="1" applyFill="1" applyBorder="1" applyAlignment="1" applyProtection="1">
      <alignment horizontal="center" vertical="center" wrapText="1"/>
      <protection locked="0"/>
    </xf>
    <xf numFmtId="3" fontId="29" fillId="9" borderId="49" xfId="0" applyNumberFormat="1" applyFont="1" applyFill="1" applyBorder="1" applyAlignment="1" applyProtection="1">
      <alignment horizontal="center" vertical="center"/>
      <protection locked="0"/>
    </xf>
    <xf numFmtId="3" fontId="29" fillId="9" borderId="41" xfId="0" applyNumberFormat="1" applyFont="1" applyFill="1" applyBorder="1" applyAlignment="1" applyProtection="1">
      <alignment horizontal="center" vertical="center" wrapText="1"/>
      <protection locked="0"/>
    </xf>
    <xf numFmtId="3" fontId="29" fillId="9" borderId="41" xfId="0" applyNumberFormat="1" applyFont="1" applyFill="1" applyBorder="1" applyAlignment="1" applyProtection="1">
      <alignment horizontal="center" vertical="center"/>
      <protection locked="0"/>
    </xf>
    <xf numFmtId="3" fontId="29" fillId="9" borderId="7" xfId="0" applyNumberFormat="1" applyFont="1" applyFill="1" applyBorder="1" applyAlignment="1" applyProtection="1">
      <alignment horizontal="center" vertical="center"/>
      <protection locked="0"/>
    </xf>
    <xf numFmtId="3" fontId="29" fillId="9" borderId="8" xfId="0" applyNumberFormat="1" applyFont="1" applyFill="1" applyBorder="1" applyAlignment="1" applyProtection="1">
      <alignment horizontal="center" vertical="center"/>
      <protection locked="0"/>
    </xf>
    <xf numFmtId="3" fontId="29" fillId="9" borderId="1" xfId="0" applyNumberFormat="1" applyFont="1" applyFill="1" applyBorder="1" applyAlignment="1" applyProtection="1">
      <alignment horizontal="center" vertical="center"/>
      <protection locked="0"/>
    </xf>
    <xf numFmtId="10" fontId="29" fillId="9" borderId="9" xfId="3" applyNumberFormat="1" applyFont="1" applyFill="1" applyBorder="1" applyAlignment="1">
      <alignment horizontal="center" vertical="center" wrapText="1"/>
    </xf>
    <xf numFmtId="10" fontId="29" fillId="9" borderId="10" xfId="3" applyNumberFormat="1" applyFont="1" applyFill="1" applyBorder="1" applyAlignment="1">
      <alignment horizontal="center" vertical="center" wrapText="1"/>
    </xf>
    <xf numFmtId="164" fontId="14" fillId="9" borderId="5" xfId="1" applyNumberFormat="1" applyFont="1" applyFill="1" applyBorder="1" applyAlignment="1">
      <alignment horizontal="center" vertical="center"/>
    </xf>
    <xf numFmtId="164" fontId="14" fillId="9" borderId="27" xfId="1" applyNumberFormat="1" applyFont="1" applyFill="1" applyBorder="1" applyAlignment="1">
      <alignment horizontal="center" vertical="center"/>
    </xf>
    <xf numFmtId="164" fontId="14" fillId="9" borderId="22" xfId="1" applyNumberFormat="1" applyFont="1" applyFill="1" applyBorder="1" applyAlignment="1">
      <alignment horizontal="center" vertical="center"/>
    </xf>
    <xf numFmtId="3" fontId="29" fillId="9" borderId="1" xfId="0" applyNumberFormat="1" applyFont="1" applyFill="1" applyBorder="1" applyAlignment="1" applyProtection="1">
      <alignment horizontal="center" vertical="center" wrapText="1"/>
      <protection locked="0"/>
    </xf>
    <xf numFmtId="3" fontId="29" fillId="9" borderId="7" xfId="0" applyNumberFormat="1" applyFont="1" applyFill="1" applyBorder="1" applyAlignment="1" applyProtection="1">
      <alignment horizontal="center" vertical="center" wrapText="1"/>
      <protection locked="0"/>
    </xf>
    <xf numFmtId="164" fontId="14" fillId="9" borderId="37" xfId="1" applyNumberFormat="1" applyFont="1" applyFill="1" applyBorder="1" applyAlignment="1">
      <alignment horizontal="center" vertical="center"/>
    </xf>
    <xf numFmtId="164" fontId="14" fillId="9" borderId="38" xfId="1" applyNumberFormat="1" applyFont="1" applyFill="1" applyBorder="1" applyAlignment="1">
      <alignment horizontal="center" vertical="center"/>
    </xf>
    <xf numFmtId="3" fontId="29" fillId="9" borderId="6" xfId="0" applyNumberFormat="1" applyFont="1" applyFill="1" applyBorder="1" applyAlignment="1" applyProtection="1">
      <alignment horizontal="center" vertical="center"/>
      <protection locked="0"/>
    </xf>
    <xf numFmtId="0" fontId="13" fillId="0" borderId="0" xfId="0" applyFont="1" applyAlignment="1" applyProtection="1">
      <alignment horizontal="center" vertical="center"/>
      <protection locked="0"/>
    </xf>
    <xf numFmtId="10" fontId="29" fillId="9" borderId="2" xfId="3" applyNumberFormat="1" applyFont="1" applyFill="1" applyBorder="1" applyAlignment="1">
      <alignment horizontal="center" vertical="center" wrapText="1"/>
    </xf>
    <xf numFmtId="0" fontId="5" fillId="10" borderId="0" xfId="0" applyFont="1" applyFill="1" applyAlignment="1" applyProtection="1">
      <alignment horizontal="center" vertical="center" wrapText="1"/>
      <protection locked="0"/>
    </xf>
    <xf numFmtId="0" fontId="5" fillId="10" borderId="0" xfId="0" applyFont="1" applyFill="1" applyAlignment="1">
      <alignment horizontal="center" vertical="center" wrapText="1"/>
    </xf>
    <xf numFmtId="0" fontId="8" fillId="11" borderId="0" xfId="0" applyFont="1" applyFill="1" applyAlignment="1" applyProtection="1">
      <alignment horizontal="center" vertical="center"/>
      <protection locked="0"/>
    </xf>
    <xf numFmtId="0" fontId="2" fillId="11" borderId="10" xfId="0" applyFont="1" applyFill="1" applyBorder="1" applyAlignment="1" applyProtection="1">
      <alignment horizontal="center" vertical="center" wrapText="1"/>
      <protection locked="0"/>
    </xf>
    <xf numFmtId="3" fontId="29" fillId="11" borderId="8" xfId="0" applyNumberFormat="1" applyFont="1" applyFill="1" applyBorder="1" applyAlignment="1" applyProtection="1">
      <alignment horizontal="center" vertical="center"/>
      <protection locked="0"/>
    </xf>
    <xf numFmtId="10" fontId="29" fillId="11" borderId="9" xfId="3" applyNumberFormat="1" applyFont="1" applyFill="1" applyBorder="1" applyAlignment="1">
      <alignment horizontal="center" vertical="center" wrapText="1"/>
    </xf>
    <xf numFmtId="10" fontId="29" fillId="11" borderId="10" xfId="3" applyNumberFormat="1" applyFont="1" applyFill="1" applyBorder="1" applyAlignment="1">
      <alignment horizontal="center" vertical="center" wrapText="1"/>
    </xf>
    <xf numFmtId="3" fontId="29" fillId="11" borderId="6" xfId="0" applyNumberFormat="1" applyFont="1" applyFill="1" applyBorder="1" applyAlignment="1" applyProtection="1">
      <alignment horizontal="center" vertical="center"/>
      <protection locked="0"/>
    </xf>
    <xf numFmtId="10" fontId="29" fillId="11" borderId="48" xfId="3" applyNumberFormat="1" applyFont="1" applyFill="1" applyBorder="1" applyAlignment="1">
      <alignment horizontal="center" vertical="center" wrapText="1"/>
    </xf>
    <xf numFmtId="0" fontId="5" fillId="11" borderId="0" xfId="0" applyFont="1" applyFill="1" applyAlignment="1" applyProtection="1">
      <alignment horizontal="center" vertical="center"/>
      <protection locked="0"/>
    </xf>
    <xf numFmtId="0" fontId="5" fillId="11" borderId="23" xfId="0" applyFont="1" applyFill="1" applyBorder="1" applyAlignment="1" applyProtection="1">
      <alignment horizontal="center" vertical="center"/>
      <protection locked="0"/>
    </xf>
    <xf numFmtId="3" fontId="29" fillId="11" borderId="41" xfId="0" applyNumberFormat="1" applyFont="1" applyFill="1" applyBorder="1" applyAlignment="1" applyProtection="1">
      <alignment horizontal="center" vertical="center"/>
      <protection locked="0"/>
    </xf>
    <xf numFmtId="3" fontId="29" fillId="11" borderId="1" xfId="0" applyNumberFormat="1" applyFont="1" applyFill="1" applyBorder="1" applyAlignment="1" applyProtection="1">
      <alignment horizontal="center" vertical="center"/>
      <protection locked="0"/>
    </xf>
    <xf numFmtId="3" fontId="29" fillId="11" borderId="7" xfId="0" applyNumberFormat="1" applyFont="1" applyFill="1" applyBorder="1" applyAlignment="1" applyProtection="1">
      <alignment horizontal="center" vertical="center"/>
      <protection locked="0"/>
    </xf>
    <xf numFmtId="10" fontId="29" fillId="11" borderId="2" xfId="3" applyNumberFormat="1" applyFont="1" applyFill="1" applyBorder="1" applyAlignment="1">
      <alignment horizontal="center" vertical="center" wrapText="1"/>
    </xf>
    <xf numFmtId="0" fontId="5" fillId="11" borderId="0" xfId="0" applyFont="1" applyFill="1" applyAlignment="1">
      <alignment horizontal="center" vertical="center"/>
    </xf>
    <xf numFmtId="9" fontId="29" fillId="11" borderId="10" xfId="3" applyFont="1" applyFill="1" applyBorder="1" applyAlignment="1">
      <alignment horizontal="center" vertical="center" wrapText="1"/>
    </xf>
    <xf numFmtId="10" fontId="16" fillId="11" borderId="1" xfId="3" applyNumberFormat="1" applyFont="1" applyFill="1" applyBorder="1" applyAlignment="1" applyProtection="1">
      <alignment vertical="center" wrapText="1"/>
    </xf>
    <xf numFmtId="10" fontId="16" fillId="0" borderId="1" xfId="3" applyNumberFormat="1" applyFont="1" applyFill="1" applyBorder="1" applyAlignment="1" applyProtection="1">
      <alignment vertical="center" wrapText="1"/>
    </xf>
    <xf numFmtId="3" fontId="29" fillId="11" borderId="7" xfId="0" applyNumberFormat="1" applyFont="1" applyFill="1" applyBorder="1" applyAlignment="1">
      <alignment horizontal="center" vertical="center" wrapText="1"/>
    </xf>
    <xf numFmtId="3" fontId="29" fillId="9" borderId="7" xfId="0" applyNumberFormat="1" applyFont="1" applyFill="1" applyBorder="1" applyAlignment="1">
      <alignment horizontal="center" vertical="center" wrapText="1"/>
    </xf>
    <xf numFmtId="3" fontId="29" fillId="0" borderId="41" xfId="0" applyNumberFormat="1" applyFont="1" applyBorder="1" applyAlignment="1">
      <alignment horizontal="center" vertical="center" wrapText="1"/>
    </xf>
    <xf numFmtId="3" fontId="29" fillId="0" borderId="28" xfId="0" applyNumberFormat="1" applyFont="1" applyBorder="1" applyAlignment="1">
      <alignment horizontal="center" vertical="center" wrapText="1"/>
    </xf>
    <xf numFmtId="10" fontId="29" fillId="0" borderId="10" xfId="3" applyNumberFormat="1" applyFont="1" applyFill="1" applyBorder="1" applyAlignment="1">
      <alignment horizontal="center" vertical="center" wrapText="1"/>
    </xf>
    <xf numFmtId="0" fontId="2" fillId="3" borderId="10" xfId="0" applyFont="1" applyFill="1" applyBorder="1" applyAlignment="1" applyProtection="1">
      <alignment horizontal="center" vertical="center" wrapText="1"/>
      <protection locked="0"/>
    </xf>
    <xf numFmtId="10" fontId="29" fillId="0" borderId="1" xfId="3" applyNumberFormat="1" applyFont="1" applyFill="1" applyBorder="1" applyAlignment="1">
      <alignment horizontal="center" vertical="center" wrapText="1"/>
    </xf>
    <xf numFmtId="3" fontId="29" fillId="0" borderId="1" xfId="0" applyNumberFormat="1" applyFont="1" applyBorder="1" applyAlignment="1">
      <alignment horizontal="center" vertical="center" wrapText="1"/>
    </xf>
    <xf numFmtId="10" fontId="29" fillId="0" borderId="2" xfId="3" applyNumberFormat="1" applyFont="1" applyFill="1" applyBorder="1" applyAlignment="1">
      <alignment horizontal="center" vertical="center" wrapText="1"/>
    </xf>
    <xf numFmtId="3" fontId="29" fillId="0" borderId="49" xfId="0" applyNumberFormat="1" applyFont="1" applyBorder="1" applyAlignment="1" applyProtection="1">
      <alignment horizontal="center" vertical="center"/>
      <protection locked="0"/>
    </xf>
    <xf numFmtId="3" fontId="29" fillId="0" borderId="41" xfId="0" applyNumberFormat="1" applyFont="1" applyBorder="1" applyAlignment="1" applyProtection="1">
      <alignment horizontal="center" vertical="center"/>
      <protection locked="0"/>
    </xf>
    <xf numFmtId="3" fontId="29" fillId="0" borderId="1" xfId="0" applyNumberFormat="1" applyFont="1" applyBorder="1" applyAlignment="1" applyProtection="1">
      <alignment horizontal="center" vertical="center"/>
      <protection locked="0"/>
    </xf>
    <xf numFmtId="0" fontId="8" fillId="12" borderId="0" xfId="0" applyFont="1" applyFill="1" applyAlignment="1" applyProtection="1">
      <alignment horizontal="center" vertical="center"/>
      <protection locked="0"/>
    </xf>
    <xf numFmtId="0" fontId="6" fillId="12" borderId="0" xfId="0" applyFont="1" applyFill="1" applyAlignment="1" applyProtection="1">
      <alignment horizontal="center" vertical="center"/>
      <protection locked="0"/>
    </xf>
    <xf numFmtId="0" fontId="2" fillId="12" borderId="10" xfId="0" applyFont="1" applyFill="1" applyBorder="1" applyAlignment="1" applyProtection="1">
      <alignment horizontal="center" vertical="center" wrapText="1"/>
      <protection locked="0"/>
    </xf>
    <xf numFmtId="3" fontId="29" fillId="12" borderId="49" xfId="0" applyNumberFormat="1" applyFont="1" applyFill="1" applyBorder="1" applyAlignment="1" applyProtection="1">
      <alignment horizontal="center" vertical="center"/>
      <protection locked="0"/>
    </xf>
    <xf numFmtId="3" fontId="29" fillId="12" borderId="8" xfId="0" applyNumberFormat="1" applyFont="1" applyFill="1" applyBorder="1" applyAlignment="1" applyProtection="1">
      <alignment horizontal="center" vertical="center"/>
      <protection locked="0"/>
    </xf>
    <xf numFmtId="10" fontId="29" fillId="12" borderId="9" xfId="3" applyNumberFormat="1" applyFont="1" applyFill="1" applyBorder="1" applyAlignment="1">
      <alignment horizontal="center" vertical="center" wrapText="1"/>
    </xf>
    <xf numFmtId="10" fontId="29" fillId="12" borderId="10" xfId="3" applyNumberFormat="1" applyFont="1" applyFill="1" applyBorder="1" applyAlignment="1">
      <alignment horizontal="center" vertical="center" wrapText="1"/>
    </xf>
    <xf numFmtId="3" fontId="29" fillId="12" borderId="6" xfId="0" applyNumberFormat="1" applyFont="1" applyFill="1" applyBorder="1" applyAlignment="1" applyProtection="1">
      <alignment horizontal="center" vertical="center"/>
      <protection locked="0"/>
    </xf>
    <xf numFmtId="0" fontId="6" fillId="12" borderId="0" xfId="0" applyFont="1" applyFill="1" applyAlignment="1">
      <alignment horizontal="center" vertical="center"/>
    </xf>
    <xf numFmtId="0" fontId="8" fillId="9" borderId="0" xfId="0" applyFont="1" applyFill="1" applyAlignment="1" applyProtection="1">
      <alignment horizontal="center" vertical="center"/>
      <protection locked="0"/>
    </xf>
    <xf numFmtId="0" fontId="5" fillId="9" borderId="0" xfId="0" applyFont="1" applyFill="1" applyAlignment="1" applyProtection="1">
      <alignment horizontal="center" vertical="center"/>
      <protection locked="0"/>
    </xf>
    <xf numFmtId="0" fontId="2" fillId="9" borderId="10" xfId="0" applyFont="1" applyFill="1" applyBorder="1" applyAlignment="1" applyProtection="1">
      <alignment horizontal="center" vertical="center" wrapText="1"/>
      <protection locked="0"/>
    </xf>
    <xf numFmtId="0" fontId="5" fillId="9" borderId="0" xfId="0" applyFont="1" applyFill="1" applyAlignment="1">
      <alignment horizontal="center" vertical="center"/>
    </xf>
    <xf numFmtId="0" fontId="13" fillId="0" borderId="0" xfId="0" applyFont="1" applyAlignment="1" applyProtection="1">
      <alignment horizontal="center" vertical="center"/>
      <protection locked="0"/>
    </xf>
    <xf numFmtId="0" fontId="8" fillId="0" borderId="52"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13" fillId="0" borderId="19" xfId="0" applyFont="1" applyBorder="1" applyAlignment="1" applyProtection="1">
      <alignment horizontal="center"/>
      <protection locked="0"/>
    </xf>
    <xf numFmtId="0" fontId="31" fillId="0" borderId="5" xfId="0" applyFont="1" applyBorder="1" applyAlignment="1">
      <alignment horizontal="center" vertical="center"/>
    </xf>
    <xf numFmtId="0" fontId="31" fillId="0" borderId="45" xfId="0" applyFont="1" applyBorder="1" applyAlignment="1">
      <alignment horizontal="center" vertical="center"/>
    </xf>
    <xf numFmtId="0" fontId="31" fillId="0" borderId="45" xfId="0" applyFont="1" applyBorder="1" applyAlignment="1">
      <alignment horizontal="center" vertical="top"/>
    </xf>
    <xf numFmtId="0" fontId="31" fillId="0" borderId="0" xfId="0" applyFont="1" applyAlignment="1">
      <alignment horizontal="center" vertical="top"/>
    </xf>
    <xf numFmtId="10" fontId="17" fillId="8" borderId="12" xfId="3" applyNumberFormat="1" applyFont="1" applyFill="1" applyBorder="1" applyAlignment="1">
      <alignment horizontal="center" vertical="center" wrapText="1"/>
    </xf>
    <xf numFmtId="10" fontId="17" fillId="8" borderId="3" xfId="3" applyNumberFormat="1" applyFont="1" applyFill="1" applyBorder="1" applyAlignment="1">
      <alignment horizontal="center" vertical="center" wrapText="1"/>
    </xf>
    <xf numFmtId="10" fontId="17" fillId="8" borderId="15" xfId="3" applyNumberFormat="1" applyFont="1" applyFill="1" applyBorder="1" applyAlignment="1">
      <alignment horizontal="center" vertical="center" wrapText="1"/>
    </xf>
    <xf numFmtId="0" fontId="2" fillId="0" borderId="1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3" fontId="2" fillId="0" borderId="12" xfId="0" applyNumberFormat="1" applyFont="1" applyBorder="1" applyAlignment="1" applyProtection="1">
      <alignment horizontal="center" vertical="center" wrapText="1"/>
      <protection locked="0"/>
    </xf>
    <xf numFmtId="3" fontId="2" fillId="0" borderId="3" xfId="0" applyNumberFormat="1" applyFont="1" applyBorder="1" applyAlignment="1" applyProtection="1">
      <alignment horizontal="center" vertical="center" wrapText="1"/>
      <protection locked="0"/>
    </xf>
    <xf numFmtId="3" fontId="2" fillId="0" borderId="15" xfId="0" applyNumberFormat="1" applyFont="1" applyBorder="1" applyAlignment="1" applyProtection="1">
      <alignment horizontal="center" vertical="center" wrapText="1"/>
      <protection locked="0"/>
    </xf>
    <xf numFmtId="10" fontId="5" fillId="0" borderId="31" xfId="3" applyNumberFormat="1" applyFont="1" applyFill="1" applyBorder="1" applyAlignment="1">
      <alignment horizontal="center" vertical="center" wrapText="1"/>
    </xf>
    <xf numFmtId="10" fontId="5" fillId="0" borderId="32" xfId="3" applyNumberFormat="1" applyFont="1" applyFill="1" applyBorder="1" applyAlignment="1">
      <alignment horizontal="center" vertical="center" wrapText="1"/>
    </xf>
    <xf numFmtId="10" fontId="5" fillId="0" borderId="33" xfId="3" applyNumberFormat="1" applyFont="1" applyFill="1" applyBorder="1" applyAlignment="1">
      <alignment horizontal="center" vertical="center" wrapText="1"/>
    </xf>
    <xf numFmtId="10" fontId="17" fillId="4" borderId="41" xfId="3" applyNumberFormat="1" applyFont="1" applyFill="1" applyBorder="1" applyAlignment="1">
      <alignment horizontal="center" vertical="center" wrapText="1"/>
    </xf>
    <xf numFmtId="10" fontId="17" fillId="4" borderId="1" xfId="3" applyNumberFormat="1" applyFont="1" applyFill="1" applyBorder="1" applyAlignment="1">
      <alignment horizontal="center" vertical="center" wrapText="1"/>
    </xf>
    <xf numFmtId="10" fontId="17" fillId="4" borderId="10" xfId="3" applyNumberFormat="1"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5"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15" xfId="0" applyFont="1" applyBorder="1" applyAlignment="1">
      <alignment horizontal="center" vertical="center" wrapText="1"/>
    </xf>
    <xf numFmtId="3" fontId="29" fillId="0" borderId="12" xfId="0" applyNumberFormat="1" applyFont="1" applyBorder="1" applyAlignment="1" applyProtection="1">
      <alignment horizontal="center" vertical="center" wrapText="1"/>
      <protection locked="0"/>
    </xf>
    <xf numFmtId="3" fontId="29" fillId="0" borderId="3" xfId="0" applyNumberFormat="1" applyFont="1" applyBorder="1" applyAlignment="1" applyProtection="1">
      <alignment horizontal="center" vertical="center" wrapText="1"/>
      <protection locked="0"/>
    </xf>
    <xf numFmtId="3" fontId="29" fillId="0" borderId="15" xfId="0" applyNumberFormat="1" applyFont="1" applyBorder="1" applyAlignment="1" applyProtection="1">
      <alignment horizontal="center" vertical="center" wrapText="1"/>
      <protection locked="0"/>
    </xf>
    <xf numFmtId="10" fontId="17" fillId="8" borderId="7" xfId="3" applyNumberFormat="1" applyFont="1" applyFill="1" applyBorder="1" applyAlignment="1">
      <alignment horizontal="center" vertical="center" wrapText="1"/>
    </xf>
    <xf numFmtId="10" fontId="17" fillId="8" borderId="26" xfId="3" applyNumberFormat="1" applyFont="1" applyFill="1" applyBorder="1" applyAlignment="1">
      <alignment horizontal="center" vertical="center" wrapText="1"/>
    </xf>
    <xf numFmtId="10" fontId="17" fillId="8" borderId="10" xfId="3" applyNumberFormat="1" applyFont="1" applyFill="1" applyBorder="1" applyAlignment="1">
      <alignment horizontal="center" vertical="center" wrapText="1"/>
    </xf>
    <xf numFmtId="3" fontId="29" fillId="4" borderId="12" xfId="0" applyNumberFormat="1" applyFont="1" applyFill="1" applyBorder="1" applyAlignment="1" applyProtection="1">
      <alignment horizontal="center" vertical="center" wrapText="1"/>
      <protection locked="0"/>
    </xf>
    <xf numFmtId="3" fontId="29" fillId="4" borderId="3" xfId="0" applyNumberFormat="1" applyFont="1" applyFill="1" applyBorder="1" applyAlignment="1" applyProtection="1">
      <alignment horizontal="center" vertical="center" wrapText="1"/>
      <protection locked="0"/>
    </xf>
    <xf numFmtId="3" fontId="29" fillId="4" borderId="15" xfId="0" applyNumberFormat="1" applyFont="1" applyFill="1" applyBorder="1" applyAlignment="1" applyProtection="1">
      <alignment horizontal="center" vertical="center" wrapText="1"/>
      <protection locked="0"/>
    </xf>
    <xf numFmtId="10" fontId="30" fillId="4" borderId="31" xfId="3" applyNumberFormat="1" applyFont="1" applyFill="1" applyBorder="1" applyAlignment="1">
      <alignment horizontal="center" vertical="center" wrapText="1"/>
    </xf>
    <xf numFmtId="10" fontId="30" fillId="4" borderId="32" xfId="3" applyNumberFormat="1" applyFont="1" applyFill="1" applyBorder="1" applyAlignment="1">
      <alignment horizontal="center" vertical="center" wrapText="1"/>
    </xf>
    <xf numFmtId="10" fontId="30" fillId="4" borderId="33" xfId="3" applyNumberFormat="1" applyFont="1" applyFill="1" applyBorder="1" applyAlignment="1">
      <alignment horizontal="center" vertical="center" wrapText="1"/>
    </xf>
    <xf numFmtId="3" fontId="29" fillId="0" borderId="7" xfId="0" applyNumberFormat="1" applyFont="1" applyBorder="1" applyAlignment="1" applyProtection="1">
      <alignment horizontal="center" vertical="center" wrapText="1"/>
      <protection locked="0"/>
    </xf>
    <xf numFmtId="3" fontId="29" fillId="0" borderId="1" xfId="0" applyNumberFormat="1" applyFont="1" applyBorder="1" applyAlignment="1" applyProtection="1">
      <alignment horizontal="center" vertical="center" wrapText="1"/>
      <protection locked="0"/>
    </xf>
    <xf numFmtId="3" fontId="29" fillId="0" borderId="10" xfId="0" applyNumberFormat="1" applyFont="1" applyBorder="1" applyAlignment="1" applyProtection="1">
      <alignment horizontal="center" vertical="center" wrapText="1"/>
      <protection locked="0"/>
    </xf>
    <xf numFmtId="3" fontId="29" fillId="4" borderId="7" xfId="0" applyNumberFormat="1" applyFont="1" applyFill="1" applyBorder="1" applyAlignment="1" applyProtection="1">
      <alignment horizontal="center" vertical="center" wrapText="1"/>
      <protection locked="0"/>
    </xf>
    <xf numFmtId="3" fontId="29" fillId="4" borderId="1" xfId="0" applyNumberFormat="1" applyFont="1" applyFill="1" applyBorder="1" applyAlignment="1" applyProtection="1">
      <alignment horizontal="center" vertical="center" wrapText="1"/>
      <protection locked="0"/>
    </xf>
    <xf numFmtId="3" fontId="29" fillId="4" borderId="10" xfId="0" applyNumberFormat="1" applyFont="1" applyFill="1" applyBorder="1" applyAlignment="1" applyProtection="1">
      <alignment horizontal="center" vertical="center" wrapText="1"/>
      <protection locked="0"/>
    </xf>
    <xf numFmtId="10" fontId="17" fillId="4" borderId="7" xfId="3" applyNumberFormat="1" applyFont="1" applyFill="1" applyBorder="1" applyAlignment="1">
      <alignment horizontal="center" vertical="center" wrapText="1"/>
    </xf>
    <xf numFmtId="0" fontId="9" fillId="5" borderId="16" xfId="0" applyFont="1" applyFill="1" applyBorder="1" applyAlignment="1" applyProtection="1">
      <alignment horizontal="left" vertical="center"/>
      <protection locked="0"/>
    </xf>
    <xf numFmtId="0" fontId="9" fillId="5" borderId="17" xfId="0" applyFont="1" applyFill="1" applyBorder="1" applyAlignment="1" applyProtection="1">
      <alignment horizontal="left" vertical="center"/>
      <protection locked="0"/>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3" fontId="30" fillId="0" borderId="12" xfId="0" applyNumberFormat="1" applyFont="1" applyBorder="1" applyAlignment="1" applyProtection="1">
      <alignment horizontal="center" vertical="center" wrapText="1"/>
      <protection locked="0"/>
    </xf>
    <xf numFmtId="3" fontId="30" fillId="0" borderId="3" xfId="0" applyNumberFormat="1" applyFont="1" applyBorder="1" applyAlignment="1" applyProtection="1">
      <alignment horizontal="center" vertical="center" wrapText="1"/>
      <protection locked="0"/>
    </xf>
    <xf numFmtId="3" fontId="30" fillId="0" borderId="15" xfId="0" applyNumberFormat="1" applyFont="1" applyBorder="1" applyAlignment="1" applyProtection="1">
      <alignment horizontal="center" vertical="center" wrapText="1"/>
      <protection locked="0"/>
    </xf>
    <xf numFmtId="3" fontId="30" fillId="4" borderId="12" xfId="0" applyNumberFormat="1" applyFont="1" applyFill="1" applyBorder="1" applyAlignment="1" applyProtection="1">
      <alignment horizontal="center" vertical="center" wrapText="1"/>
      <protection locked="0"/>
    </xf>
    <xf numFmtId="3" fontId="30" fillId="4" borderId="3" xfId="0" applyNumberFormat="1" applyFont="1" applyFill="1" applyBorder="1" applyAlignment="1" applyProtection="1">
      <alignment horizontal="center" vertical="center" wrapText="1"/>
      <protection locked="0"/>
    </xf>
    <xf numFmtId="3" fontId="30" fillId="4" borderId="15" xfId="0" applyNumberFormat="1" applyFont="1" applyFill="1" applyBorder="1" applyAlignment="1" applyProtection="1">
      <alignment horizontal="center" vertical="center" wrapText="1"/>
      <protection locked="0"/>
    </xf>
    <xf numFmtId="10" fontId="17" fillId="4" borderId="2" xfId="3" applyNumberFormat="1" applyFont="1" applyFill="1" applyBorder="1" applyAlignment="1">
      <alignment horizontal="center" vertical="center" wrapText="1"/>
    </xf>
    <xf numFmtId="10" fontId="17" fillId="8" borderId="41" xfId="3" applyNumberFormat="1" applyFont="1" applyFill="1" applyBorder="1" applyAlignment="1">
      <alignment horizontal="center" vertical="center" wrapText="1"/>
    </xf>
    <xf numFmtId="10" fontId="17" fillId="8" borderId="1" xfId="3" applyNumberFormat="1" applyFont="1" applyFill="1" applyBorder="1" applyAlignment="1">
      <alignment horizontal="center" vertical="center" wrapText="1"/>
    </xf>
    <xf numFmtId="10" fontId="16" fillId="7" borderId="39" xfId="3" applyNumberFormat="1" applyFont="1" applyFill="1" applyBorder="1" applyAlignment="1" applyProtection="1">
      <alignment horizontal="justify" vertical="center" wrapText="1"/>
    </xf>
    <xf numFmtId="10" fontId="16" fillId="7" borderId="0" xfId="3" applyNumberFormat="1" applyFont="1" applyFill="1" applyBorder="1" applyAlignment="1" applyProtection="1">
      <alignment horizontal="justify" vertical="center" wrapText="1"/>
    </xf>
    <xf numFmtId="10" fontId="16" fillId="7" borderId="40" xfId="3" applyNumberFormat="1" applyFont="1" applyFill="1" applyBorder="1" applyAlignment="1" applyProtection="1">
      <alignment horizontal="justify" vertical="center" wrapText="1"/>
    </xf>
    <xf numFmtId="10" fontId="16" fillId="7" borderId="23" xfId="3" applyNumberFormat="1" applyFont="1" applyFill="1" applyBorder="1" applyAlignment="1" applyProtection="1">
      <alignment horizontal="justify" vertical="center" wrapText="1"/>
    </xf>
    <xf numFmtId="10" fontId="16" fillId="7" borderId="29" xfId="3" applyNumberFormat="1" applyFont="1" applyFill="1" applyBorder="1" applyAlignment="1" applyProtection="1">
      <alignment horizontal="justify" vertical="center" wrapText="1"/>
    </xf>
    <xf numFmtId="10" fontId="32" fillId="4" borderId="7" xfId="3" applyNumberFormat="1" applyFont="1" applyFill="1" applyBorder="1" applyAlignment="1">
      <alignment horizontal="center" vertical="center" wrapText="1"/>
    </xf>
    <xf numFmtId="10" fontId="32" fillId="4" borderId="1" xfId="3" applyNumberFormat="1" applyFont="1" applyFill="1" applyBorder="1" applyAlignment="1">
      <alignment horizontal="center" vertical="center" wrapText="1"/>
    </xf>
    <xf numFmtId="10" fontId="32" fillId="4" borderId="10" xfId="3" applyNumberFormat="1" applyFont="1" applyFill="1" applyBorder="1" applyAlignment="1">
      <alignment horizontal="center" vertical="center" wrapText="1"/>
    </xf>
    <xf numFmtId="0" fontId="9" fillId="5" borderId="43" xfId="0" applyFont="1" applyFill="1" applyBorder="1" applyAlignment="1" applyProtection="1">
      <alignment horizontal="left" vertical="center"/>
      <protection locked="0"/>
    </xf>
    <xf numFmtId="0" fontId="9" fillId="5" borderId="19" xfId="0" applyFont="1" applyFill="1" applyBorder="1" applyAlignment="1" applyProtection="1">
      <alignment horizontal="left" vertical="center"/>
      <protection locked="0"/>
    </xf>
    <xf numFmtId="0" fontId="9" fillId="5" borderId="44" xfId="0" applyFont="1" applyFill="1" applyBorder="1" applyAlignment="1" applyProtection="1">
      <alignment horizontal="left" vertical="center"/>
      <protection locked="0"/>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9" fillId="5" borderId="18" xfId="0" applyFont="1" applyFill="1" applyBorder="1" applyAlignment="1" applyProtection="1">
      <alignment horizontal="left" vertical="center"/>
      <protection locked="0"/>
    </xf>
    <xf numFmtId="0" fontId="2" fillId="4" borderId="1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5" xfId="0" applyFont="1" applyFill="1" applyBorder="1" applyAlignment="1">
      <alignment horizontal="center" vertical="center" wrapText="1"/>
    </xf>
    <xf numFmtId="10" fontId="32" fillId="0" borderId="41" xfId="3" applyNumberFormat="1" applyFont="1" applyFill="1" applyBorder="1" applyAlignment="1">
      <alignment horizontal="center" vertical="center" wrapText="1"/>
    </xf>
    <xf numFmtId="10" fontId="32" fillId="0" borderId="1" xfId="3" applyNumberFormat="1" applyFont="1" applyFill="1" applyBorder="1" applyAlignment="1">
      <alignment horizontal="center" vertical="center" wrapText="1"/>
    </xf>
    <xf numFmtId="10" fontId="32" fillId="0" borderId="10" xfId="3" applyNumberFormat="1" applyFont="1" applyFill="1" applyBorder="1" applyAlignment="1">
      <alignment horizontal="center" vertical="center" wrapText="1"/>
    </xf>
    <xf numFmtId="0" fontId="2" fillId="9" borderId="12" xfId="0" applyFont="1" applyFill="1" applyBorder="1" applyAlignment="1" applyProtection="1">
      <alignment horizontal="center" vertical="center" wrapText="1"/>
      <protection locked="0"/>
    </xf>
    <xf numFmtId="0" fontId="2" fillId="9" borderId="3" xfId="0" applyFont="1" applyFill="1" applyBorder="1" applyAlignment="1" applyProtection="1">
      <alignment horizontal="center" vertical="center" wrapText="1"/>
      <protection locked="0"/>
    </xf>
    <xf numFmtId="0" fontId="2" fillId="9" borderId="15" xfId="0" applyFont="1" applyFill="1" applyBorder="1" applyAlignment="1" applyProtection="1">
      <alignment horizontal="center" vertical="center" wrapText="1"/>
      <protection locked="0"/>
    </xf>
    <xf numFmtId="0" fontId="2" fillId="9" borderId="31" xfId="0" applyFont="1" applyFill="1" applyBorder="1" applyAlignment="1" applyProtection="1">
      <alignment horizontal="center" vertical="center" wrapText="1"/>
      <protection locked="0"/>
    </xf>
    <xf numFmtId="0" fontId="2" fillId="9" borderId="32" xfId="0" applyFont="1" applyFill="1" applyBorder="1" applyAlignment="1" applyProtection="1">
      <alignment horizontal="center" vertical="center" wrapText="1"/>
      <protection locked="0"/>
    </xf>
    <xf numFmtId="0" fontId="2" fillId="9" borderId="33" xfId="0" applyFont="1" applyFill="1" applyBorder="1" applyAlignment="1" applyProtection="1">
      <alignment horizontal="center" vertical="center" wrapText="1"/>
      <protection locked="0"/>
    </xf>
    <xf numFmtId="3" fontId="29" fillId="9" borderId="12" xfId="0" applyNumberFormat="1" applyFont="1" applyFill="1" applyBorder="1" applyAlignment="1" applyProtection="1">
      <alignment horizontal="center" vertical="center" wrapText="1"/>
      <protection locked="0"/>
    </xf>
    <xf numFmtId="3" fontId="29" fillId="9" borderId="3" xfId="0" applyNumberFormat="1" applyFont="1" applyFill="1" applyBorder="1" applyAlignment="1" applyProtection="1">
      <alignment horizontal="center" vertical="center" wrapText="1"/>
      <protection locked="0"/>
    </xf>
    <xf numFmtId="3" fontId="29" fillId="9" borderId="15" xfId="0" applyNumberFormat="1" applyFont="1" applyFill="1" applyBorder="1" applyAlignment="1" applyProtection="1">
      <alignment horizontal="center" vertical="center" wrapText="1"/>
      <protection locked="0"/>
    </xf>
    <xf numFmtId="10" fontId="30" fillId="9" borderId="31" xfId="3" applyNumberFormat="1" applyFont="1" applyFill="1" applyBorder="1" applyAlignment="1">
      <alignment horizontal="center" vertical="center" wrapText="1"/>
    </xf>
    <xf numFmtId="10" fontId="30" fillId="9" borderId="32" xfId="3" applyNumberFormat="1" applyFont="1" applyFill="1" applyBorder="1" applyAlignment="1">
      <alignment horizontal="center" vertical="center" wrapText="1"/>
    </xf>
    <xf numFmtId="10" fontId="30" fillId="9" borderId="33" xfId="3" applyNumberFormat="1" applyFont="1" applyFill="1" applyBorder="1" applyAlignment="1">
      <alignment horizontal="center" vertical="center" wrapText="1"/>
    </xf>
    <xf numFmtId="3" fontId="29" fillId="9" borderId="7" xfId="0" applyNumberFormat="1" applyFont="1" applyFill="1" applyBorder="1" applyAlignment="1" applyProtection="1">
      <alignment horizontal="center" vertical="center" wrapText="1"/>
      <protection locked="0"/>
    </xf>
    <xf numFmtId="3" fontId="29" fillId="9" borderId="1" xfId="0" applyNumberFormat="1" applyFont="1" applyFill="1" applyBorder="1" applyAlignment="1" applyProtection="1">
      <alignment horizontal="center" vertical="center" wrapText="1"/>
      <protection locked="0"/>
    </xf>
    <xf numFmtId="3" fontId="29" fillId="9" borderId="10" xfId="0" applyNumberFormat="1" applyFont="1" applyFill="1" applyBorder="1" applyAlignment="1" applyProtection="1">
      <alignment horizontal="center" vertical="center" wrapText="1"/>
      <protection locked="0"/>
    </xf>
    <xf numFmtId="10" fontId="17" fillId="9" borderId="7" xfId="3" applyNumberFormat="1" applyFont="1" applyFill="1" applyBorder="1" applyAlignment="1">
      <alignment horizontal="center" vertical="center" wrapText="1"/>
    </xf>
    <xf numFmtId="10" fontId="17" fillId="9" borderId="1" xfId="3" applyNumberFormat="1" applyFont="1" applyFill="1" applyBorder="1" applyAlignment="1">
      <alignment horizontal="center" vertical="center" wrapText="1"/>
    </xf>
    <xf numFmtId="10" fontId="17" fillId="9" borderId="10" xfId="3" applyNumberFormat="1" applyFont="1" applyFill="1" applyBorder="1" applyAlignment="1">
      <alignment horizontal="center" vertical="center" wrapText="1"/>
    </xf>
    <xf numFmtId="0" fontId="1" fillId="9" borderId="11"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2" fillId="9" borderId="12"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15" xfId="0" applyFont="1" applyFill="1" applyBorder="1" applyAlignment="1">
      <alignment horizontal="center" vertical="center" wrapText="1"/>
    </xf>
    <xf numFmtId="3" fontId="29" fillId="0" borderId="41" xfId="0" applyNumberFormat="1" applyFont="1" applyBorder="1" applyAlignment="1" applyProtection="1">
      <alignment horizontal="center" vertical="center" wrapText="1"/>
      <protection locked="0"/>
    </xf>
    <xf numFmtId="3" fontId="29" fillId="4" borderId="41" xfId="0" applyNumberFormat="1" applyFont="1" applyFill="1" applyBorder="1" applyAlignment="1" applyProtection="1">
      <alignment horizontal="center" vertical="center" wrapText="1"/>
      <protection locked="0"/>
    </xf>
    <xf numFmtId="10" fontId="17" fillId="8" borderId="2" xfId="3" applyNumberFormat="1" applyFont="1" applyFill="1" applyBorder="1" applyAlignment="1">
      <alignment horizontal="center" vertical="center" wrapText="1"/>
    </xf>
    <xf numFmtId="10" fontId="30" fillId="0" borderId="42" xfId="3" applyNumberFormat="1" applyFont="1" applyFill="1" applyBorder="1" applyAlignment="1">
      <alignment horizontal="center" vertical="center" wrapText="1"/>
    </xf>
    <xf numFmtId="10" fontId="30" fillId="0" borderId="30" xfId="3" applyNumberFormat="1" applyFont="1" applyFill="1" applyBorder="1" applyAlignment="1">
      <alignment horizontal="center" vertical="center" wrapText="1"/>
    </xf>
    <xf numFmtId="10" fontId="30" fillId="0" borderId="47" xfId="3" applyNumberFormat="1" applyFont="1" applyFill="1" applyBorder="1" applyAlignment="1">
      <alignment horizontal="center" vertical="center" wrapText="1"/>
    </xf>
    <xf numFmtId="3" fontId="29" fillId="0" borderId="2" xfId="0" applyNumberFormat="1" applyFont="1" applyBorder="1" applyAlignment="1" applyProtection="1">
      <alignment horizontal="center" vertical="center" wrapText="1"/>
      <protection locked="0"/>
    </xf>
    <xf numFmtId="10" fontId="30" fillId="4" borderId="42" xfId="3" applyNumberFormat="1" applyFont="1" applyFill="1" applyBorder="1" applyAlignment="1">
      <alignment horizontal="center" vertical="center" wrapText="1"/>
    </xf>
    <xf numFmtId="10" fontId="30" fillId="4" borderId="30" xfId="3" applyNumberFormat="1" applyFont="1" applyFill="1" applyBorder="1" applyAlignment="1">
      <alignment horizontal="center" vertical="center" wrapText="1"/>
    </xf>
    <xf numFmtId="10" fontId="30" fillId="4" borderId="47" xfId="3" applyNumberFormat="1" applyFont="1" applyFill="1" applyBorder="1" applyAlignment="1">
      <alignment horizontal="center" vertical="center" wrapText="1"/>
    </xf>
    <xf numFmtId="3" fontId="29" fillId="4" borderId="2" xfId="0" applyNumberFormat="1" applyFont="1" applyFill="1" applyBorder="1" applyAlignment="1" applyProtection="1">
      <alignment horizontal="center" vertical="center" wrapText="1"/>
      <protection locked="0"/>
    </xf>
    <xf numFmtId="10" fontId="17" fillId="9" borderId="41" xfId="3" applyNumberFormat="1" applyFont="1" applyFill="1" applyBorder="1" applyAlignment="1">
      <alignment horizontal="center" vertical="center" wrapText="1"/>
    </xf>
    <xf numFmtId="10" fontId="30" fillId="9" borderId="42" xfId="3" applyNumberFormat="1" applyFont="1" applyFill="1" applyBorder="1" applyAlignment="1">
      <alignment horizontal="center" vertical="center" wrapText="1"/>
    </xf>
    <xf numFmtId="10" fontId="30" fillId="9" borderId="30" xfId="3" applyNumberFormat="1" applyFont="1" applyFill="1" applyBorder="1" applyAlignment="1">
      <alignment horizontal="center" vertical="center" wrapText="1"/>
    </xf>
    <xf numFmtId="10" fontId="30" fillId="9" borderId="36" xfId="3" applyNumberFormat="1" applyFont="1" applyFill="1" applyBorder="1" applyAlignment="1">
      <alignment horizontal="center" vertical="center" wrapText="1"/>
    </xf>
    <xf numFmtId="3" fontId="29" fillId="9" borderId="41" xfId="0" applyNumberFormat="1" applyFont="1" applyFill="1" applyBorder="1" applyAlignment="1" applyProtection="1">
      <alignment horizontal="center" vertical="center" wrapText="1"/>
      <protection locked="0"/>
    </xf>
    <xf numFmtId="10" fontId="17" fillId="4" borderId="12" xfId="3" applyNumberFormat="1" applyFont="1" applyFill="1" applyBorder="1" applyAlignment="1">
      <alignment horizontal="center" vertical="center" wrapText="1"/>
    </xf>
    <xf numFmtId="10" fontId="17" fillId="4" borderId="3" xfId="3" applyNumberFormat="1" applyFont="1" applyFill="1" applyBorder="1" applyAlignment="1">
      <alignment horizontal="center" vertical="center" wrapText="1"/>
    </xf>
    <xf numFmtId="10" fontId="17" fillId="4" borderId="15" xfId="3" applyNumberFormat="1" applyFont="1" applyFill="1" applyBorder="1" applyAlignment="1">
      <alignment horizontal="center" vertical="center" wrapText="1"/>
    </xf>
    <xf numFmtId="165" fontId="17" fillId="8" borderId="7" xfId="3" applyNumberFormat="1" applyFont="1" applyFill="1" applyBorder="1" applyAlignment="1">
      <alignment horizontal="center" vertical="center" wrapText="1"/>
    </xf>
    <xf numFmtId="165" fontId="17" fillId="8" borderId="26" xfId="3" applyNumberFormat="1" applyFont="1" applyFill="1" applyBorder="1" applyAlignment="1">
      <alignment horizontal="center" vertical="center" wrapText="1"/>
    </xf>
    <xf numFmtId="165" fontId="17" fillId="8" borderId="10" xfId="3" applyNumberFormat="1" applyFont="1" applyFill="1" applyBorder="1" applyAlignment="1">
      <alignment horizontal="center" vertical="center" wrapText="1"/>
    </xf>
    <xf numFmtId="10" fontId="30" fillId="9" borderId="35" xfId="3" applyNumberFormat="1" applyFont="1" applyFill="1" applyBorder="1" applyAlignment="1">
      <alignment horizontal="center" vertical="center" wrapText="1"/>
    </xf>
    <xf numFmtId="0" fontId="33" fillId="9" borderId="12" xfId="0" applyFont="1" applyFill="1" applyBorder="1" applyAlignment="1">
      <alignment horizontal="center" vertical="center" wrapText="1"/>
    </xf>
    <xf numFmtId="0" fontId="33" fillId="9" borderId="3" xfId="0" applyFont="1" applyFill="1" applyBorder="1" applyAlignment="1">
      <alignment horizontal="center" vertical="center" wrapText="1"/>
    </xf>
    <xf numFmtId="0" fontId="33" fillId="9" borderId="15" xfId="0" applyFont="1" applyFill="1" applyBorder="1" applyAlignment="1">
      <alignment horizontal="center" vertical="center" wrapText="1"/>
    </xf>
    <xf numFmtId="10" fontId="32" fillId="9" borderId="41" xfId="3" applyNumberFormat="1" applyFont="1" applyFill="1" applyBorder="1" applyAlignment="1">
      <alignment horizontal="center" vertical="center" wrapText="1"/>
    </xf>
    <xf numFmtId="10" fontId="32" fillId="9" borderId="1" xfId="3" applyNumberFormat="1" applyFont="1" applyFill="1" applyBorder="1" applyAlignment="1">
      <alignment horizontal="center" vertical="center" wrapText="1"/>
    </xf>
    <xf numFmtId="10" fontId="32" fillId="9" borderId="10" xfId="3" applyNumberFormat="1" applyFont="1" applyFill="1" applyBorder="1" applyAlignment="1">
      <alignment horizontal="center" vertical="center" wrapText="1"/>
    </xf>
    <xf numFmtId="0" fontId="1" fillId="9" borderId="6"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1" fillId="9" borderId="49" xfId="0" applyFont="1" applyFill="1" applyBorder="1" applyAlignment="1">
      <alignment horizontal="center" vertical="center" wrapText="1"/>
    </xf>
    <xf numFmtId="0" fontId="2" fillId="9" borderId="41" xfId="0" applyFont="1" applyFill="1" applyBorder="1" applyAlignment="1">
      <alignment horizontal="center" vertical="center" wrapText="1"/>
    </xf>
    <xf numFmtId="0" fontId="8" fillId="0" borderId="39"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5" fillId="0" borderId="50" xfId="0" applyFont="1" applyBorder="1" applyAlignment="1" applyProtection="1">
      <alignment horizontal="center" vertical="center"/>
      <protection locked="0"/>
    </xf>
    <xf numFmtId="0" fontId="1" fillId="3" borderId="6"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6" fillId="2" borderId="21"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wrapText="1"/>
      <protection locked="0"/>
    </xf>
    <xf numFmtId="0" fontId="16" fillId="2" borderId="24"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17" fillId="2" borderId="21" xfId="0" applyFont="1" applyFill="1" applyBorder="1" applyAlignment="1" applyProtection="1">
      <alignment horizontal="center" vertical="center" wrapText="1"/>
      <protection locked="0"/>
    </xf>
    <xf numFmtId="0" fontId="17" fillId="2" borderId="22" xfId="0" applyFont="1" applyFill="1" applyBorder="1" applyAlignment="1" applyProtection="1">
      <alignment horizontal="center" vertical="center" wrapText="1"/>
      <protection locked="0"/>
    </xf>
    <xf numFmtId="0" fontId="17" fillId="2" borderId="24" xfId="0"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wrapText="1"/>
      <protection locked="0"/>
    </xf>
    <xf numFmtId="0" fontId="17" fillId="2" borderId="19" xfId="0" applyFont="1" applyFill="1" applyBorder="1" applyAlignment="1" applyProtection="1">
      <alignment horizontal="center" vertical="center" wrapText="1"/>
      <protection locked="0"/>
    </xf>
    <xf numFmtId="0" fontId="17" fillId="2" borderId="20" xfId="0" applyFont="1" applyFill="1" applyBorder="1" applyAlignment="1" applyProtection="1">
      <alignment horizontal="center" vertical="center" wrapText="1"/>
      <protection locked="0"/>
    </xf>
    <xf numFmtId="0" fontId="17" fillId="2" borderId="4"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28" xfId="0" applyFont="1" applyFill="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locked="0"/>
    </xf>
    <xf numFmtId="0" fontId="1" fillId="4" borderId="25" xfId="0" applyFont="1" applyFill="1" applyBorder="1" applyAlignment="1" applyProtection="1">
      <alignment horizontal="center" vertical="center" wrapText="1"/>
      <protection locked="0"/>
    </xf>
    <xf numFmtId="0" fontId="1" fillId="4" borderId="27" xfId="0" applyFont="1" applyFill="1" applyBorder="1" applyAlignment="1" applyProtection="1">
      <alignment horizontal="center" vertical="center" wrapText="1"/>
      <protection locked="0"/>
    </xf>
    <xf numFmtId="0" fontId="1" fillId="4" borderId="26"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15" xfId="0" applyFont="1" applyFill="1" applyBorder="1" applyAlignment="1" applyProtection="1">
      <alignment horizontal="center" vertical="center" wrapText="1"/>
      <protection locked="0"/>
    </xf>
    <xf numFmtId="0" fontId="15" fillId="6" borderId="21" xfId="0" applyFont="1" applyFill="1" applyBorder="1" applyAlignment="1" applyProtection="1">
      <alignment horizontal="center" vertical="center" wrapText="1"/>
      <protection locked="0"/>
    </xf>
    <xf numFmtId="0" fontId="15" fillId="6" borderId="22"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3" fontId="1" fillId="0" borderId="25" xfId="0" applyNumberFormat="1" applyFont="1" applyBorder="1" applyAlignment="1" applyProtection="1">
      <alignment horizontal="center" vertical="center" wrapText="1"/>
      <protection locked="0"/>
    </xf>
    <xf numFmtId="3" fontId="1" fillId="0" borderId="26" xfId="0" applyNumberFormat="1" applyFont="1" applyBorder="1" applyAlignment="1" applyProtection="1">
      <alignment horizontal="center" vertical="center" wrapText="1"/>
      <protection locked="0"/>
    </xf>
    <xf numFmtId="10" fontId="6" fillId="3" borderId="1" xfId="0" applyNumberFormat="1" applyFont="1" applyFill="1" applyBorder="1" applyAlignment="1" applyProtection="1">
      <alignment horizontal="center" vertical="center" wrapText="1"/>
      <protection locked="0"/>
    </xf>
    <xf numFmtId="10" fontId="6" fillId="3" borderId="10" xfId="0" applyNumberFormat="1" applyFont="1" applyFill="1" applyBorder="1" applyAlignment="1" applyProtection="1">
      <alignment horizontal="center" vertical="center" wrapText="1"/>
      <protection locked="0"/>
    </xf>
    <xf numFmtId="3" fontId="1" fillId="0" borderId="1" xfId="0" applyNumberFormat="1" applyFont="1" applyBorder="1" applyAlignment="1" applyProtection="1">
      <alignment horizontal="center" vertical="center" wrapText="1"/>
      <protection locked="0"/>
    </xf>
    <xf numFmtId="0" fontId="1" fillId="2" borderId="2"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2" fillId="0" borderId="50" xfId="0" applyFont="1" applyBorder="1" applyAlignment="1" applyProtection="1">
      <alignment horizontal="center" vertical="center"/>
      <protection locked="0"/>
    </xf>
    <xf numFmtId="0" fontId="8" fillId="0" borderId="50" xfId="0" applyFont="1" applyBorder="1" applyAlignment="1" applyProtection="1">
      <alignment horizontal="left" vertical="center"/>
      <protection locked="0"/>
    </xf>
    <xf numFmtId="10" fontId="17" fillId="0" borderId="12" xfId="3" applyNumberFormat="1" applyFont="1" applyFill="1" applyBorder="1" applyAlignment="1">
      <alignment horizontal="center" vertical="center" wrapText="1"/>
    </xf>
    <xf numFmtId="10" fontId="17" fillId="0" borderId="3" xfId="3" applyNumberFormat="1" applyFont="1" applyFill="1" applyBorder="1" applyAlignment="1">
      <alignment horizontal="center" vertical="center" wrapText="1"/>
    </xf>
    <xf numFmtId="10" fontId="17" fillId="0" borderId="15" xfId="3" applyNumberFormat="1" applyFont="1" applyFill="1" applyBorder="1" applyAlignment="1">
      <alignment horizontal="center" vertical="center" wrapText="1"/>
    </xf>
    <xf numFmtId="10" fontId="17" fillId="0" borderId="41" xfId="3" applyNumberFormat="1" applyFont="1" applyFill="1" applyBorder="1" applyAlignment="1">
      <alignment horizontal="center" vertical="center" wrapText="1"/>
    </xf>
    <xf numFmtId="10" fontId="17" fillId="0" borderId="1" xfId="3" applyNumberFormat="1" applyFont="1" applyFill="1" applyBorder="1" applyAlignment="1">
      <alignment horizontal="center" vertical="center" wrapText="1"/>
    </xf>
    <xf numFmtId="10" fontId="17" fillId="0" borderId="10" xfId="3" applyNumberFormat="1" applyFont="1" applyFill="1" applyBorder="1" applyAlignment="1">
      <alignment horizontal="center" vertical="center" wrapText="1"/>
    </xf>
    <xf numFmtId="3" fontId="29" fillId="9" borderId="2" xfId="0" applyNumberFormat="1" applyFont="1" applyFill="1" applyBorder="1" applyAlignment="1" applyProtection="1">
      <alignment horizontal="center" vertical="center" wrapText="1"/>
      <protection locked="0"/>
    </xf>
    <xf numFmtId="10" fontId="30" fillId="9" borderId="47" xfId="3" applyNumberFormat="1" applyFont="1" applyFill="1" applyBorder="1" applyAlignment="1">
      <alignment horizontal="center" vertical="center" wrapText="1"/>
    </xf>
    <xf numFmtId="10" fontId="17" fillId="9" borderId="2" xfId="3" applyNumberFormat="1" applyFont="1" applyFill="1" applyBorder="1" applyAlignment="1">
      <alignment horizontal="center" vertical="center" wrapText="1"/>
    </xf>
    <xf numFmtId="10" fontId="17" fillId="0" borderId="26" xfId="3" applyNumberFormat="1" applyFont="1" applyFill="1" applyBorder="1" applyAlignment="1">
      <alignment horizontal="center" vertical="center" wrapText="1"/>
    </xf>
    <xf numFmtId="10" fontId="17" fillId="0" borderId="2" xfId="3" applyNumberFormat="1" applyFont="1" applyFill="1" applyBorder="1" applyAlignment="1">
      <alignment horizontal="center" vertical="center" wrapText="1"/>
    </xf>
    <xf numFmtId="10" fontId="17" fillId="0" borderId="7" xfId="3" applyNumberFormat="1" applyFont="1" applyFill="1" applyBorder="1" applyAlignment="1">
      <alignment horizontal="center" vertical="center" wrapText="1"/>
    </xf>
    <xf numFmtId="10" fontId="17" fillId="9" borderId="12" xfId="3" applyNumberFormat="1" applyFont="1" applyFill="1" applyBorder="1" applyAlignment="1">
      <alignment horizontal="center" vertical="center" wrapText="1"/>
    </xf>
    <xf numFmtId="10" fontId="17" fillId="9" borderId="3" xfId="3" applyNumberFormat="1" applyFont="1" applyFill="1" applyBorder="1" applyAlignment="1">
      <alignment horizontal="center" vertical="center" wrapText="1"/>
    </xf>
    <xf numFmtId="10" fontId="17" fillId="9" borderId="15" xfId="3" applyNumberFormat="1" applyFont="1" applyFill="1" applyBorder="1" applyAlignment="1">
      <alignment horizontal="center" vertical="center" wrapText="1"/>
    </xf>
    <xf numFmtId="10" fontId="30" fillId="0" borderId="31" xfId="3" applyNumberFormat="1" applyFont="1" applyFill="1" applyBorder="1" applyAlignment="1">
      <alignment horizontal="center" vertical="center" wrapText="1"/>
    </xf>
    <xf numFmtId="10" fontId="30" fillId="0" borderId="32" xfId="3" applyNumberFormat="1" applyFont="1" applyFill="1" applyBorder="1" applyAlignment="1">
      <alignment horizontal="center" vertical="center" wrapText="1"/>
    </xf>
    <xf numFmtId="10" fontId="30" fillId="0" borderId="33" xfId="3"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1" fillId="7" borderId="13" xfId="0" applyFont="1" applyFill="1" applyBorder="1" applyAlignment="1">
      <alignment horizontal="center" vertical="center" wrapText="1"/>
    </xf>
    <xf numFmtId="0" fontId="2" fillId="7" borderId="1" xfId="0" applyFont="1" applyFill="1" applyBorder="1" applyAlignment="1">
      <alignment horizontal="center" vertical="center" wrapText="1"/>
    </xf>
    <xf numFmtId="3" fontId="29" fillId="7" borderId="1" xfId="0" applyNumberFormat="1" applyFont="1" applyFill="1" applyBorder="1" applyAlignment="1" applyProtection="1">
      <alignment horizontal="center" vertical="center" wrapText="1"/>
      <protection locked="0"/>
    </xf>
    <xf numFmtId="10" fontId="30" fillId="7" borderId="42" xfId="3" applyNumberFormat="1" applyFont="1" applyFill="1" applyBorder="1" applyAlignment="1">
      <alignment horizontal="center" vertical="center" wrapText="1"/>
    </xf>
    <xf numFmtId="164" fontId="14" fillId="7" borderId="1" xfId="1" applyNumberFormat="1" applyFont="1" applyFill="1" applyBorder="1" applyAlignment="1">
      <alignment horizontal="center" vertical="center"/>
    </xf>
    <xf numFmtId="3" fontId="29" fillId="7" borderId="1" xfId="0" applyNumberFormat="1" applyFont="1" applyFill="1" applyBorder="1" applyAlignment="1" applyProtection="1">
      <alignment horizontal="center" vertical="center"/>
      <protection locked="0"/>
    </xf>
    <xf numFmtId="3" fontId="29" fillId="7" borderId="1" xfId="0" applyNumberFormat="1" applyFont="1" applyFill="1" applyBorder="1" applyAlignment="1" applyProtection="1">
      <alignment horizontal="center" vertical="center" wrapText="1"/>
      <protection locked="0"/>
    </xf>
    <xf numFmtId="10" fontId="17" fillId="7" borderId="1" xfId="3" applyNumberFormat="1" applyFont="1" applyFill="1" applyBorder="1" applyAlignment="1">
      <alignment horizontal="center" vertical="center" wrapText="1"/>
    </xf>
    <xf numFmtId="3" fontId="29" fillId="7" borderId="1" xfId="0" applyNumberFormat="1" applyFont="1" applyFill="1" applyBorder="1" applyAlignment="1">
      <alignment horizontal="center" vertical="center" wrapText="1"/>
    </xf>
    <xf numFmtId="10" fontId="17" fillId="7" borderId="1" xfId="3" applyNumberFormat="1" applyFont="1" applyFill="1" applyBorder="1" applyAlignment="1">
      <alignment horizontal="center" vertical="center" wrapText="1"/>
    </xf>
    <xf numFmtId="0" fontId="2" fillId="7" borderId="2" xfId="0" applyFont="1" applyFill="1" applyBorder="1" applyAlignment="1" applyProtection="1">
      <alignment horizontal="center" vertical="center" wrapText="1"/>
      <protection locked="0"/>
    </xf>
    <xf numFmtId="0" fontId="0" fillId="7" borderId="0" xfId="0" applyFill="1"/>
    <xf numFmtId="10" fontId="30" fillId="7" borderId="30" xfId="3" applyNumberFormat="1" applyFont="1" applyFill="1" applyBorder="1" applyAlignment="1">
      <alignment horizontal="center" vertical="center" wrapText="1"/>
    </xf>
    <xf numFmtId="0" fontId="2" fillId="7" borderId="3" xfId="0" applyFont="1" applyFill="1" applyBorder="1" applyAlignment="1" applyProtection="1">
      <alignment horizontal="center" vertical="center" wrapText="1"/>
      <protection locked="0"/>
    </xf>
    <xf numFmtId="0" fontId="1" fillId="7" borderId="14" xfId="0" applyFont="1" applyFill="1" applyBorder="1" applyAlignment="1">
      <alignment horizontal="center" vertical="center" wrapText="1"/>
    </xf>
    <xf numFmtId="10" fontId="30" fillId="7" borderId="36" xfId="3" applyNumberFormat="1" applyFont="1" applyFill="1" applyBorder="1" applyAlignment="1">
      <alignment horizontal="center" vertical="center" wrapText="1"/>
    </xf>
    <xf numFmtId="10" fontId="30" fillId="7" borderId="47" xfId="3" applyNumberFormat="1" applyFont="1" applyFill="1" applyBorder="1" applyAlignment="1">
      <alignment horizontal="center" vertical="center" wrapText="1"/>
    </xf>
    <xf numFmtId="164" fontId="14" fillId="7" borderId="1" xfId="1" applyNumberFormat="1" applyFont="1" applyFill="1" applyBorder="1" applyAlignment="1">
      <alignment horizontal="center" vertical="center" wrapText="1"/>
    </xf>
    <xf numFmtId="10" fontId="29" fillId="7" borderId="1" xfId="3" applyNumberFormat="1" applyFont="1" applyFill="1" applyBorder="1" applyAlignment="1">
      <alignment horizontal="center" vertical="center" wrapText="1"/>
    </xf>
    <xf numFmtId="0" fontId="2" fillId="7" borderId="41" xfId="0" applyFont="1" applyFill="1" applyBorder="1" applyAlignment="1" applyProtection="1">
      <alignment horizontal="center" vertical="center" wrapText="1"/>
      <protection locked="0"/>
    </xf>
  </cellXfs>
  <cellStyles count="4">
    <cellStyle name="Millares" xfId="1" builtinId="3"/>
    <cellStyle name="Normal" xfId="0" builtinId="0"/>
    <cellStyle name="Normal 2" xfId="2" xr:uid="{00000000-0005-0000-0000-000002000000}"/>
    <cellStyle name="Porcentaje" xfId="3" builtinId="5"/>
  </cellStyles>
  <dxfs count="84">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21"/>
  <sheetViews>
    <sheetView showWhiteSpace="0" view="pageBreakPreview" zoomScale="33" zoomScaleNormal="60" zoomScaleSheetLayoutView="33" zoomScalePageLayoutView="40" workbookViewId="0">
      <pane ySplit="1" topLeftCell="A2" activePane="bottomLeft" state="frozen"/>
      <selection activeCell="C1" sqref="C1"/>
      <selection pane="bottomLeft" activeCell="J22" sqref="J22:J24"/>
    </sheetView>
  </sheetViews>
  <sheetFormatPr baseColWidth="10" defaultColWidth="10.7109375" defaultRowHeight="15" x14ac:dyDescent="0.25"/>
  <cols>
    <col min="1" max="1" width="16.140625" style="3" customWidth="1"/>
    <col min="2" max="2" width="23.28515625" style="2" customWidth="1"/>
    <col min="3" max="3" width="38.42578125" style="2" customWidth="1"/>
    <col min="4" max="4" width="28" style="2" customWidth="1"/>
    <col min="5" max="5" width="21.7109375" style="2" customWidth="1"/>
    <col min="6" max="6" width="21" style="2" customWidth="1"/>
    <col min="7" max="7" width="19.7109375" style="2" customWidth="1"/>
    <col min="8" max="8" width="23.85546875" style="2" hidden="1" customWidth="1"/>
    <col min="9" max="10" width="19.5703125" style="6" customWidth="1"/>
    <col min="11" max="11" width="19.5703125" style="24" customWidth="1"/>
    <col min="12" max="12" width="24.140625" style="5" customWidth="1"/>
    <col min="13" max="13" width="17" style="3" customWidth="1"/>
    <col min="14" max="14" width="17.7109375" style="2" customWidth="1"/>
    <col min="15" max="15" width="14.85546875" style="2" customWidth="1"/>
    <col min="16" max="17" width="17.7109375" style="2" customWidth="1"/>
    <col min="18" max="18" width="13.5703125" style="2" customWidth="1"/>
    <col min="19" max="19" width="17.7109375" style="49" customWidth="1"/>
    <col min="20" max="20" width="15.7109375" style="49" customWidth="1"/>
    <col min="21" max="21" width="14.7109375" style="49" customWidth="1"/>
    <col min="22" max="22" width="19.140625" style="2" customWidth="1"/>
    <col min="23" max="23" width="19.5703125" style="2" customWidth="1"/>
    <col min="24" max="24" width="13.85546875" style="2" customWidth="1"/>
    <col min="25" max="25" width="19.5703125" style="7" customWidth="1"/>
    <col min="26" max="26" width="19.5703125" style="2" customWidth="1"/>
    <col min="27" max="27" width="14.140625" style="2" customWidth="1"/>
    <col min="28" max="28" width="30" style="3" customWidth="1"/>
    <col min="29" max="29" width="15.28515625" style="3" customWidth="1"/>
  </cols>
  <sheetData>
    <row r="1" spans="1:30" s="8" customFormat="1" ht="40.5" customHeight="1" x14ac:dyDescent="0.25">
      <c r="A1" s="349" t="s">
        <v>38</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row>
    <row r="2" spans="1:30" s="8" customFormat="1" ht="18" x14ac:dyDescent="0.25">
      <c r="A2" s="307" t="s">
        <v>79</v>
      </c>
      <c r="B2" s="308"/>
      <c r="C2" s="308"/>
      <c r="D2" s="308"/>
      <c r="E2" s="308"/>
      <c r="F2" s="18"/>
      <c r="G2" s="18"/>
      <c r="H2" s="18"/>
      <c r="I2" s="9"/>
      <c r="J2" s="9"/>
      <c r="K2" s="22"/>
      <c r="L2" s="10"/>
      <c r="M2" s="11"/>
      <c r="N2" s="11"/>
      <c r="O2" s="11"/>
      <c r="P2" s="11"/>
      <c r="Q2" s="11"/>
      <c r="R2" s="11"/>
      <c r="S2" s="11"/>
      <c r="T2" s="11"/>
      <c r="U2" s="11"/>
      <c r="V2" s="11"/>
      <c r="W2" s="11"/>
      <c r="X2" s="11"/>
      <c r="Y2" s="35"/>
      <c r="Z2" s="11"/>
      <c r="AA2" s="11"/>
      <c r="AB2" s="158"/>
      <c r="AC2" s="350"/>
    </row>
    <row r="3" spans="1:30" s="8" customFormat="1" ht="20.25" customHeight="1" x14ac:dyDescent="0.25">
      <c r="A3" s="307" t="s">
        <v>171</v>
      </c>
      <c r="B3" s="308"/>
      <c r="C3" s="308"/>
      <c r="D3" s="308"/>
      <c r="E3" s="308"/>
      <c r="F3" s="18"/>
      <c r="G3" s="18"/>
      <c r="H3" s="18"/>
      <c r="I3" s="12"/>
      <c r="J3" s="12"/>
      <c r="K3" s="23"/>
      <c r="L3" s="10"/>
      <c r="M3" s="13"/>
      <c r="N3" s="14"/>
      <c r="O3" s="14"/>
      <c r="P3" s="14"/>
      <c r="Q3" s="14"/>
      <c r="R3" s="14"/>
      <c r="S3" s="14"/>
      <c r="T3" s="14"/>
      <c r="U3" s="14"/>
      <c r="V3" s="14"/>
      <c r="W3" s="14"/>
      <c r="X3" s="14"/>
      <c r="Y3" s="15"/>
      <c r="Z3" s="14"/>
      <c r="AA3" s="14"/>
      <c r="AB3" s="308"/>
      <c r="AC3" s="351"/>
    </row>
    <row r="4" spans="1:30" s="8" customFormat="1" ht="20.25" customHeight="1" x14ac:dyDescent="0.25">
      <c r="A4" s="307" t="s">
        <v>159</v>
      </c>
      <c r="B4" s="308"/>
      <c r="C4" s="308"/>
      <c r="D4" s="308"/>
      <c r="E4" s="308"/>
      <c r="F4" s="18"/>
      <c r="G4" s="18"/>
      <c r="H4" s="18"/>
      <c r="I4" s="12"/>
      <c r="J4" s="12"/>
      <c r="K4" s="23"/>
      <c r="L4" s="10"/>
      <c r="M4" s="13"/>
      <c r="N4" s="14"/>
      <c r="O4" s="14"/>
      <c r="P4" s="14"/>
      <c r="Q4" s="14"/>
      <c r="R4" s="14"/>
      <c r="S4" s="14"/>
      <c r="T4" s="14"/>
      <c r="U4" s="14"/>
      <c r="V4" s="14"/>
      <c r="W4" s="14"/>
      <c r="X4" s="14"/>
      <c r="Y4" s="15"/>
      <c r="Z4" s="14"/>
      <c r="AA4" s="309"/>
      <c r="AB4" s="309"/>
      <c r="AC4" s="310"/>
    </row>
    <row r="5" spans="1:30" s="8" customFormat="1" ht="20.25" customHeight="1" x14ac:dyDescent="0.25">
      <c r="A5" s="59" t="s">
        <v>160</v>
      </c>
      <c r="B5" s="60"/>
      <c r="C5" s="60"/>
      <c r="D5" s="60"/>
      <c r="E5" s="60"/>
      <c r="F5" s="18"/>
      <c r="G5" s="18"/>
      <c r="H5" s="18"/>
      <c r="I5" s="12"/>
      <c r="J5" s="12"/>
      <c r="K5" s="23"/>
      <c r="L5" s="10"/>
      <c r="M5" s="13"/>
      <c r="N5" s="14"/>
      <c r="O5" s="14"/>
      <c r="P5" s="14"/>
      <c r="Q5" s="14"/>
      <c r="R5" s="14"/>
      <c r="S5" s="14"/>
      <c r="T5" s="14"/>
      <c r="U5" s="14"/>
      <c r="V5" s="14"/>
      <c r="W5" s="14"/>
      <c r="X5" s="14"/>
      <c r="Y5" s="15"/>
      <c r="Z5" s="14"/>
      <c r="AA5" s="309"/>
      <c r="AB5" s="309"/>
      <c r="AC5" s="310"/>
      <c r="AD5" s="14"/>
    </row>
    <row r="6" spans="1:30" s="8" customFormat="1" ht="20.25" customHeight="1" x14ac:dyDescent="0.25">
      <c r="A6" s="50" t="s">
        <v>31</v>
      </c>
      <c r="B6" s="16">
        <v>2024</v>
      </c>
      <c r="C6" s="17"/>
      <c r="D6" s="17"/>
      <c r="E6" s="17"/>
      <c r="F6" s="17"/>
      <c r="G6" s="17"/>
      <c r="H6" s="17"/>
      <c r="I6" s="12"/>
      <c r="J6" s="12"/>
      <c r="K6" s="23"/>
      <c r="L6" s="10"/>
      <c r="M6" s="13"/>
      <c r="N6" s="14"/>
      <c r="O6" s="14"/>
      <c r="P6" s="14"/>
      <c r="Q6" s="14"/>
      <c r="R6" s="14"/>
      <c r="S6" s="14"/>
      <c r="T6" s="14"/>
      <c r="U6" s="14"/>
      <c r="V6" s="14"/>
      <c r="W6" s="14"/>
      <c r="X6" s="14"/>
      <c r="Y6" s="15"/>
      <c r="Z6" s="18"/>
      <c r="AA6" s="309"/>
      <c r="AB6" s="309"/>
      <c r="AC6" s="310"/>
      <c r="AD6" s="18"/>
    </row>
    <row r="7" spans="1:30" s="8" customFormat="1" ht="20.25" customHeight="1" x14ac:dyDescent="0.25">
      <c r="A7" s="307" t="s">
        <v>226</v>
      </c>
      <c r="B7" s="308"/>
      <c r="C7" s="308"/>
      <c r="D7" s="308"/>
      <c r="E7" s="308"/>
      <c r="F7" s="18"/>
      <c r="G7" s="18"/>
      <c r="H7" s="18"/>
      <c r="I7" s="12"/>
      <c r="J7" s="12"/>
      <c r="K7" s="23"/>
      <c r="L7" s="10"/>
      <c r="M7" s="13"/>
      <c r="N7" s="14"/>
      <c r="O7" s="14"/>
      <c r="P7" s="14"/>
      <c r="Q7" s="14"/>
      <c r="R7" s="14"/>
      <c r="S7" s="14"/>
      <c r="T7" s="14"/>
      <c r="U7" s="14"/>
      <c r="V7" s="14"/>
      <c r="W7" s="14"/>
      <c r="X7" s="14"/>
      <c r="Y7" s="15"/>
      <c r="Z7" s="14"/>
      <c r="AA7" s="309"/>
      <c r="AB7" s="309"/>
      <c r="AC7" s="310"/>
      <c r="AD7" s="14"/>
    </row>
    <row r="8" spans="1:30" s="8" customFormat="1" ht="15.75" thickBot="1" x14ac:dyDescent="0.3">
      <c r="A8" s="51"/>
      <c r="B8" s="52"/>
      <c r="C8" s="52"/>
      <c r="D8" s="52"/>
      <c r="E8" s="52"/>
      <c r="F8" s="52"/>
      <c r="G8" s="52"/>
      <c r="H8" s="52"/>
      <c r="I8" s="53"/>
      <c r="J8" s="53"/>
      <c r="K8" s="54"/>
      <c r="L8" s="55"/>
      <c r="M8" s="56"/>
      <c r="N8" s="52"/>
      <c r="O8" s="52"/>
      <c r="P8" s="52"/>
      <c r="Q8" s="52"/>
      <c r="R8" s="52"/>
      <c r="S8" s="52"/>
      <c r="T8" s="52"/>
      <c r="U8" s="52"/>
      <c r="V8" s="52"/>
      <c r="W8" s="52"/>
      <c r="X8" s="52"/>
      <c r="Y8" s="57"/>
      <c r="Z8" s="52"/>
      <c r="AA8" s="52"/>
      <c r="AB8" s="56"/>
      <c r="AC8" s="58"/>
    </row>
    <row r="9" spans="1:30" s="19" customFormat="1" ht="51.75" customHeight="1" x14ac:dyDescent="0.25">
      <c r="A9" s="311" t="s">
        <v>7</v>
      </c>
      <c r="B9" s="314" t="s">
        <v>34</v>
      </c>
      <c r="C9" s="315"/>
      <c r="D9" s="315"/>
      <c r="E9" s="316"/>
      <c r="F9" s="314" t="s">
        <v>219</v>
      </c>
      <c r="G9" s="315"/>
      <c r="H9" s="316"/>
      <c r="I9" s="317" t="s">
        <v>220</v>
      </c>
      <c r="J9" s="318"/>
      <c r="K9" s="319"/>
      <c r="L9" s="320" t="s">
        <v>221</v>
      </c>
      <c r="M9" s="321"/>
      <c r="N9" s="321"/>
      <c r="O9" s="321"/>
      <c r="P9" s="321"/>
      <c r="Q9" s="321"/>
      <c r="R9" s="321"/>
      <c r="S9" s="321"/>
      <c r="T9" s="321"/>
      <c r="U9" s="321"/>
      <c r="V9" s="321"/>
      <c r="W9" s="321"/>
      <c r="X9" s="322"/>
      <c r="Y9" s="323" t="s">
        <v>36</v>
      </c>
      <c r="Z9" s="324"/>
      <c r="AA9" s="325"/>
      <c r="AB9" s="337" t="s">
        <v>223</v>
      </c>
      <c r="AC9" s="338"/>
    </row>
    <row r="10" spans="1:30" s="19" customFormat="1" ht="21" customHeight="1" x14ac:dyDescent="0.25">
      <c r="A10" s="312"/>
      <c r="B10" s="339" t="s">
        <v>8</v>
      </c>
      <c r="C10" s="341" t="s">
        <v>6</v>
      </c>
      <c r="D10" s="339" t="s">
        <v>28</v>
      </c>
      <c r="E10" s="341" t="s">
        <v>29</v>
      </c>
      <c r="F10" s="342" t="s">
        <v>58</v>
      </c>
      <c r="G10" s="343"/>
      <c r="H10" s="344" t="s">
        <v>30</v>
      </c>
      <c r="I10" s="346" t="s">
        <v>9</v>
      </c>
      <c r="J10" s="346"/>
      <c r="K10" s="344" t="s">
        <v>30</v>
      </c>
      <c r="L10" s="347" t="s">
        <v>10</v>
      </c>
      <c r="M10" s="329" t="s">
        <v>2</v>
      </c>
      <c r="N10" s="330"/>
      <c r="O10" s="331"/>
      <c r="P10" s="329" t="s">
        <v>3</v>
      </c>
      <c r="Q10" s="330"/>
      <c r="R10" s="331"/>
      <c r="S10" s="332" t="s">
        <v>4</v>
      </c>
      <c r="T10" s="333"/>
      <c r="U10" s="334"/>
      <c r="V10" s="329" t="s">
        <v>5</v>
      </c>
      <c r="W10" s="330"/>
      <c r="X10" s="331"/>
      <c r="Y10" s="326"/>
      <c r="Z10" s="327"/>
      <c r="AA10" s="328"/>
      <c r="AB10" s="335" t="s">
        <v>22</v>
      </c>
      <c r="AC10" s="335" t="s">
        <v>21</v>
      </c>
    </row>
    <row r="11" spans="1:30" s="19" customFormat="1" ht="51" customHeight="1" thickBot="1" x14ac:dyDescent="0.3">
      <c r="A11" s="313"/>
      <c r="B11" s="340"/>
      <c r="C11" s="340"/>
      <c r="D11" s="340"/>
      <c r="E11" s="340"/>
      <c r="F11" s="20" t="s">
        <v>0</v>
      </c>
      <c r="G11" s="20" t="s">
        <v>59</v>
      </c>
      <c r="H11" s="345"/>
      <c r="I11" s="20" t="s">
        <v>35</v>
      </c>
      <c r="J11" s="20" t="s">
        <v>40</v>
      </c>
      <c r="K11" s="345"/>
      <c r="L11" s="348"/>
      <c r="M11" s="21" t="s">
        <v>41</v>
      </c>
      <c r="N11" s="21" t="s">
        <v>42</v>
      </c>
      <c r="O11" s="21" t="s">
        <v>43</v>
      </c>
      <c r="P11" s="21" t="s">
        <v>41</v>
      </c>
      <c r="Q11" s="21" t="s">
        <v>42</v>
      </c>
      <c r="R11" s="21" t="s">
        <v>43</v>
      </c>
      <c r="S11" s="21" t="s">
        <v>41</v>
      </c>
      <c r="T11" s="21" t="s">
        <v>42</v>
      </c>
      <c r="U11" s="21" t="s">
        <v>43</v>
      </c>
      <c r="V11" s="21" t="s">
        <v>41</v>
      </c>
      <c r="W11" s="21" t="s">
        <v>42</v>
      </c>
      <c r="X11" s="21" t="s">
        <v>43</v>
      </c>
      <c r="Y11" s="21" t="s">
        <v>72</v>
      </c>
      <c r="Z11" s="21" t="s">
        <v>73</v>
      </c>
      <c r="AA11" s="21" t="s">
        <v>44</v>
      </c>
      <c r="AB11" s="336"/>
      <c r="AC11" s="336"/>
    </row>
    <row r="12" spans="1:30" s="1" customFormat="1" ht="29.25" customHeight="1" thickBot="1" x14ac:dyDescent="0.3">
      <c r="A12" s="233" t="s">
        <v>161</v>
      </c>
      <c r="B12" s="212"/>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35"/>
    </row>
    <row r="13" spans="1:30" s="1" customFormat="1" ht="30" customHeight="1" x14ac:dyDescent="0.25">
      <c r="A13" s="305" t="s">
        <v>32</v>
      </c>
      <c r="B13" s="306" t="s">
        <v>81</v>
      </c>
      <c r="C13" s="306" t="s">
        <v>202</v>
      </c>
      <c r="D13" s="306" t="s">
        <v>82</v>
      </c>
      <c r="E13" s="306" t="s">
        <v>70</v>
      </c>
      <c r="F13" s="252">
        <v>847</v>
      </c>
      <c r="G13" s="252">
        <v>1243</v>
      </c>
      <c r="H13" s="282">
        <f>IFERROR(F13/G13,"""")</f>
        <v>0.68141592920353977</v>
      </c>
      <c r="I13" s="253">
        <v>800</v>
      </c>
      <c r="J13" s="253">
        <v>1326</v>
      </c>
      <c r="K13" s="282">
        <f>IFERROR(I13/J13,"""")</f>
        <v>0.60331825037707387</v>
      </c>
      <c r="L13" s="102" t="s">
        <v>0</v>
      </c>
      <c r="M13" s="94">
        <v>550</v>
      </c>
      <c r="N13" s="95">
        <v>518</v>
      </c>
      <c r="O13" s="281">
        <f>IF(N13&gt;=0,IFERROR(N13/M13,0),"")</f>
        <v>0.94181818181818178</v>
      </c>
      <c r="P13" s="96">
        <v>0</v>
      </c>
      <c r="Q13" s="95"/>
      <c r="R13" s="281">
        <f>IF(Q13&gt;=0,IFERROR(Q13/P13,0),"")</f>
        <v>0</v>
      </c>
      <c r="S13" s="96">
        <v>250</v>
      </c>
      <c r="T13" s="95">
        <v>268</v>
      </c>
      <c r="U13" s="281">
        <f>IF(T13&gt;=0,IFERROR(T13/S13,0),"")</f>
        <v>1.0720000000000001</v>
      </c>
      <c r="V13" s="97">
        <v>0</v>
      </c>
      <c r="W13" s="95"/>
      <c r="X13" s="281">
        <f>IF(W13&gt;=0,IFERROR(W13/V13,0),"")</f>
        <v>0</v>
      </c>
      <c r="Y13" s="89">
        <f>M13+P13+S13+V13</f>
        <v>800</v>
      </c>
      <c r="Z13" s="90">
        <f>N13+Q13+T13+W13</f>
        <v>786</v>
      </c>
      <c r="AA13" s="223">
        <f>IF(AND(Z13&lt;0.000000000001,Y13&lt;0.000000000000001),"",IFERROR(Z13/Y13,0))</f>
        <v>0.98250000000000004</v>
      </c>
      <c r="AB13" s="247" t="s">
        <v>182</v>
      </c>
      <c r="AC13" s="250" t="s">
        <v>70</v>
      </c>
    </row>
    <row r="14" spans="1:30" ht="42.75" customHeight="1" x14ac:dyDescent="0.25">
      <c r="A14" s="300"/>
      <c r="B14" s="303"/>
      <c r="C14" s="303"/>
      <c r="D14" s="303"/>
      <c r="E14" s="303"/>
      <c r="F14" s="253"/>
      <c r="G14" s="253"/>
      <c r="H14" s="283"/>
      <c r="I14" s="253"/>
      <c r="J14" s="253"/>
      <c r="K14" s="283"/>
      <c r="L14" s="103" t="s">
        <v>1</v>
      </c>
      <c r="M14" s="98">
        <v>800</v>
      </c>
      <c r="N14" s="98">
        <f>IF(N13="","",M14)</f>
        <v>800</v>
      </c>
      <c r="O14" s="262"/>
      <c r="P14" s="99">
        <v>0</v>
      </c>
      <c r="Q14" s="98" t="str">
        <f>IF(Q13="","",P14)</f>
        <v/>
      </c>
      <c r="R14" s="262"/>
      <c r="S14" s="99">
        <v>800</v>
      </c>
      <c r="T14" s="98">
        <f>IF(T13="","",S14)</f>
        <v>800</v>
      </c>
      <c r="U14" s="262"/>
      <c r="V14" s="99">
        <v>0</v>
      </c>
      <c r="W14" s="98" t="str">
        <f>IF(W13="","",V14)</f>
        <v/>
      </c>
      <c r="X14" s="262"/>
      <c r="Y14" s="105">
        <f>J13</f>
        <v>1326</v>
      </c>
      <c r="Z14" s="105">
        <f>J13</f>
        <v>1326</v>
      </c>
      <c r="AA14" s="196"/>
      <c r="AB14" s="247"/>
      <c r="AC14" s="250"/>
    </row>
    <row r="15" spans="1:30" ht="42" customHeight="1" thickBot="1" x14ac:dyDescent="0.3">
      <c r="A15" s="301"/>
      <c r="B15" s="304"/>
      <c r="C15" s="304"/>
      <c r="D15" s="304"/>
      <c r="E15" s="304"/>
      <c r="F15" s="254"/>
      <c r="G15" s="254"/>
      <c r="H15" s="284"/>
      <c r="I15" s="254"/>
      <c r="J15" s="254"/>
      <c r="K15" s="284"/>
      <c r="L15" s="27" t="s">
        <v>11</v>
      </c>
      <c r="M15" s="100">
        <f>IF(OR(M13="",M14=""),"",IFERROR(M13/M14,0))</f>
        <v>0.6875</v>
      </c>
      <c r="N15" s="101">
        <f>IF(OR(N13="",N14=""),"",IFERROR(N13/N14,0))</f>
        <v>0.64749999999999996</v>
      </c>
      <c r="O15" s="263"/>
      <c r="P15" s="101">
        <f>IF(OR(P13="",P14=""),"",IFERROR(P13/P14,0))</f>
        <v>0</v>
      </c>
      <c r="Q15" s="101" t="str">
        <f>IF(OR(Q13="",Q14=""),"",IFERROR(Q13/Q14,0))</f>
        <v/>
      </c>
      <c r="R15" s="263"/>
      <c r="S15" s="101">
        <f>IF(OR(S13="",S14=""),"",IFERROR(S13/S14,0))</f>
        <v>0.3125</v>
      </c>
      <c r="T15" s="101">
        <f>IF(OR(T13="",T14=""),"",IFERROR(T13/T14,0))</f>
        <v>0.33500000000000002</v>
      </c>
      <c r="U15" s="263"/>
      <c r="V15" s="101"/>
      <c r="W15" s="101" t="str">
        <f>IF(OR(W13="",W14=""),"",IFERROR(W13/W14,0))</f>
        <v/>
      </c>
      <c r="X15" s="263"/>
      <c r="Y15" s="101">
        <f>(Y13/Y14)*100%</f>
        <v>0.60331825037707387</v>
      </c>
      <c r="Z15" s="101">
        <f>(Z13/Z14)*100%</f>
        <v>0.59276018099547512</v>
      </c>
      <c r="AA15" s="197"/>
      <c r="AB15" s="248"/>
      <c r="AC15" s="251"/>
    </row>
    <row r="16" spans="1:30" ht="37.5" customHeight="1" x14ac:dyDescent="0.25">
      <c r="A16" s="299" t="s">
        <v>33</v>
      </c>
      <c r="B16" s="302" t="s">
        <v>61</v>
      </c>
      <c r="C16" s="302" t="s">
        <v>83</v>
      </c>
      <c r="D16" s="302" t="s">
        <v>84</v>
      </c>
      <c r="E16" s="302" t="s">
        <v>60</v>
      </c>
      <c r="F16" s="252">
        <v>4200</v>
      </c>
      <c r="G16" s="252">
        <v>14540</v>
      </c>
      <c r="H16" s="292">
        <f>IFERROR(F16/G16,"""")</f>
        <v>0.28885832187070154</v>
      </c>
      <c r="I16" s="258">
        <v>4654</v>
      </c>
      <c r="J16" s="258">
        <v>14540</v>
      </c>
      <c r="K16" s="292">
        <f>IFERROR(I16/J16,"""")</f>
        <v>0.32008253094910594</v>
      </c>
      <c r="L16" s="104" t="s">
        <v>0</v>
      </c>
      <c r="M16" s="94">
        <v>0</v>
      </c>
      <c r="N16" s="95"/>
      <c r="O16" s="281">
        <f>IF(N16&gt;=0,IFERROR(N16/M16,0),"")</f>
        <v>0</v>
      </c>
      <c r="P16" s="96">
        <v>4654</v>
      </c>
      <c r="Q16" s="95">
        <v>4667</v>
      </c>
      <c r="R16" s="281">
        <f>IF(Q16&gt;=0,IFERROR(Q16/P16,0),"")</f>
        <v>1.0027932960893855</v>
      </c>
      <c r="S16" s="96">
        <v>0</v>
      </c>
      <c r="T16" s="95"/>
      <c r="U16" s="281">
        <f>IF(T16&gt;=0,IFERROR(T16/S16,0),"")</f>
        <v>0</v>
      </c>
      <c r="V16" s="96">
        <v>0</v>
      </c>
      <c r="W16" s="95"/>
      <c r="X16" s="281">
        <f>IF(W16&gt;=0,IFERROR(W16/V16,0),"")</f>
        <v>0</v>
      </c>
      <c r="Y16" s="91">
        <f>M16+P16+S16+V16</f>
        <v>4654</v>
      </c>
      <c r="Z16" s="92">
        <f>N16+Q16+T16+W16</f>
        <v>4667</v>
      </c>
      <c r="AA16" s="195">
        <f>IF(AND(Z16&lt;0.000000000001,Y16&lt;0.000000000000001),"",IFERROR(Z16/Y16,0))</f>
        <v>1.0027932960893855</v>
      </c>
      <c r="AB16" s="246" t="s">
        <v>183</v>
      </c>
      <c r="AC16" s="249" t="s">
        <v>60</v>
      </c>
    </row>
    <row r="17" spans="1:29" ht="43.5" customHeight="1" x14ac:dyDescent="0.25">
      <c r="A17" s="300"/>
      <c r="B17" s="303"/>
      <c r="C17" s="303"/>
      <c r="D17" s="303"/>
      <c r="E17" s="303"/>
      <c r="F17" s="253"/>
      <c r="G17" s="253"/>
      <c r="H17" s="283"/>
      <c r="I17" s="259"/>
      <c r="J17" s="259"/>
      <c r="K17" s="283"/>
      <c r="L17" s="103" t="s">
        <v>1</v>
      </c>
      <c r="M17" s="98">
        <v>4600</v>
      </c>
      <c r="N17" s="98" t="str">
        <f>IF(N16="","",M17)</f>
        <v/>
      </c>
      <c r="O17" s="262"/>
      <c r="P17" s="99">
        <v>4600</v>
      </c>
      <c r="Q17" s="98">
        <f>IF(Q16="","",P17)</f>
        <v>4600</v>
      </c>
      <c r="R17" s="262"/>
      <c r="S17" s="99">
        <v>0</v>
      </c>
      <c r="T17" s="98" t="str">
        <f>IF(T16="","",S17)</f>
        <v/>
      </c>
      <c r="U17" s="262"/>
      <c r="V17" s="99">
        <v>0</v>
      </c>
      <c r="W17" s="98" t="str">
        <f>IF(W16="","",V17)</f>
        <v/>
      </c>
      <c r="X17" s="262"/>
      <c r="Y17" s="105">
        <f>J16</f>
        <v>14540</v>
      </c>
      <c r="Z17" s="105">
        <f>Y17</f>
        <v>14540</v>
      </c>
      <c r="AA17" s="196"/>
      <c r="AB17" s="247"/>
      <c r="AC17" s="250"/>
    </row>
    <row r="18" spans="1:29" ht="37.5" customHeight="1" thickBot="1" x14ac:dyDescent="0.3">
      <c r="A18" s="301"/>
      <c r="B18" s="304"/>
      <c r="C18" s="304"/>
      <c r="D18" s="304"/>
      <c r="E18" s="304"/>
      <c r="F18" s="254"/>
      <c r="G18" s="254"/>
      <c r="H18" s="284"/>
      <c r="I18" s="260"/>
      <c r="J18" s="260"/>
      <c r="K18" s="284"/>
      <c r="L18" s="27" t="s">
        <v>11</v>
      </c>
      <c r="M18" s="100">
        <f>IF(OR(M16="",M17=""),"",IFERROR(M16/M17,0))</f>
        <v>0</v>
      </c>
      <c r="N18" s="101" t="str">
        <f>IF(OR(N16="",N17=""),"",IFERROR(N16/N17,0))</f>
        <v/>
      </c>
      <c r="O18" s="263"/>
      <c r="P18" s="101">
        <f>IF(OR(P16="",P17=""),"",IFERROR(P16/P17,0))</f>
        <v>1.0117391304347827</v>
      </c>
      <c r="Q18" s="101">
        <f>IF(OR(Q16="",Q17=""),"",IFERROR(Q16/Q17,0))</f>
        <v>1.0145652173913045</v>
      </c>
      <c r="R18" s="263"/>
      <c r="S18" s="101">
        <f>IF(OR(S16="",S17=""),"",IFERROR(S16/S17,0))</f>
        <v>0</v>
      </c>
      <c r="T18" s="101"/>
      <c r="U18" s="263"/>
      <c r="V18" s="101">
        <f>IF(OR(V16="",V17=""),"",IFERROR(V16/V17,0))</f>
        <v>0</v>
      </c>
      <c r="W18" s="101" t="str">
        <f>IF(OR(W16="",W17=""),"",IFERROR(W16/W17,0))</f>
        <v/>
      </c>
      <c r="X18" s="263"/>
      <c r="Y18" s="101">
        <f>(Y16/Y17)*100%</f>
        <v>0.32008253094910594</v>
      </c>
      <c r="Z18" s="101">
        <f>(Z16/Z17)*100%</f>
        <v>0.32097661623108664</v>
      </c>
      <c r="AA18" s="197"/>
      <c r="AB18" s="248"/>
      <c r="AC18" s="251"/>
    </row>
    <row r="19" spans="1:29" ht="37.5" customHeight="1" x14ac:dyDescent="0.25">
      <c r="A19" s="264" t="s">
        <v>65</v>
      </c>
      <c r="B19" s="267" t="s">
        <v>74</v>
      </c>
      <c r="C19" s="267" t="s">
        <v>203</v>
      </c>
      <c r="D19" s="267" t="s">
        <v>75</v>
      </c>
      <c r="E19" s="267" t="s">
        <v>60</v>
      </c>
      <c r="F19" s="252">
        <v>1442</v>
      </c>
      <c r="G19" s="252">
        <v>14593</v>
      </c>
      <c r="H19" s="292">
        <f>IFERROR(F19/G19,"")</f>
        <v>9.8814500102789013E-2</v>
      </c>
      <c r="I19" s="258">
        <v>1017</v>
      </c>
      <c r="J19" s="258">
        <v>16215</v>
      </c>
      <c r="K19" s="292">
        <f>IFERROR(I19/J19,"")</f>
        <v>6.271970397779833E-2</v>
      </c>
      <c r="L19" s="104" t="s">
        <v>0</v>
      </c>
      <c r="M19" s="94">
        <v>300</v>
      </c>
      <c r="N19" s="95">
        <v>509</v>
      </c>
      <c r="O19" s="281">
        <f>IF(N19&gt;=0,IFERROR(N19/M19,0),"")</f>
        <v>1.6966666666666668</v>
      </c>
      <c r="P19" s="96">
        <v>0</v>
      </c>
      <c r="Q19" s="95"/>
      <c r="R19" s="281"/>
      <c r="S19" s="96">
        <v>717</v>
      </c>
      <c r="T19" s="95">
        <v>837</v>
      </c>
      <c r="U19" s="281"/>
      <c r="V19" s="96">
        <v>0</v>
      </c>
      <c r="W19" s="95"/>
      <c r="X19" s="281">
        <f>IF(W19&gt;=0,IFERROR(W19/V19,0),"")</f>
        <v>0</v>
      </c>
      <c r="Y19" s="91">
        <f>M19+P19+S19+V19</f>
        <v>1017</v>
      </c>
      <c r="Z19" s="92">
        <f>N19+Q19+T19+W19</f>
        <v>1346</v>
      </c>
      <c r="AA19" s="195">
        <f>IF(AND(Z19&lt;0.000000000001,Y19&lt;0.000000000000001),"",IFERROR(Z19/Y19,0))</f>
        <v>1.3235004916420845</v>
      </c>
      <c r="AB19" s="246" t="s">
        <v>184</v>
      </c>
      <c r="AC19" s="249" t="s">
        <v>60</v>
      </c>
    </row>
    <row r="20" spans="1:29" ht="37.5" customHeight="1" x14ac:dyDescent="0.25">
      <c r="A20" s="265"/>
      <c r="B20" s="268"/>
      <c r="C20" s="268"/>
      <c r="D20" s="268"/>
      <c r="E20" s="268"/>
      <c r="F20" s="253"/>
      <c r="G20" s="253"/>
      <c r="H20" s="283"/>
      <c r="I20" s="259"/>
      <c r="J20" s="259"/>
      <c r="K20" s="283"/>
      <c r="L20" s="103" t="s">
        <v>1</v>
      </c>
      <c r="M20" s="98">
        <v>1017</v>
      </c>
      <c r="N20" s="98">
        <f>IF(N19="","",M20)</f>
        <v>1017</v>
      </c>
      <c r="O20" s="262"/>
      <c r="P20" s="99">
        <v>0</v>
      </c>
      <c r="Q20" s="98" t="str">
        <f>IF(Q19="","",P20)</f>
        <v/>
      </c>
      <c r="R20" s="262"/>
      <c r="S20" s="99">
        <v>1017</v>
      </c>
      <c r="T20" s="98">
        <f>IF(T19="","",S20)</f>
        <v>1017</v>
      </c>
      <c r="U20" s="262"/>
      <c r="V20" s="99">
        <v>0</v>
      </c>
      <c r="W20" s="98" t="str">
        <f>IF(W19="","",V20)</f>
        <v/>
      </c>
      <c r="X20" s="262"/>
      <c r="Y20" s="105">
        <f>J19</f>
        <v>16215</v>
      </c>
      <c r="Z20" s="105">
        <f>Y20</f>
        <v>16215</v>
      </c>
      <c r="AA20" s="196"/>
      <c r="AB20" s="247"/>
      <c r="AC20" s="250"/>
    </row>
    <row r="21" spans="1:29" ht="37.5" customHeight="1" thickBot="1" x14ac:dyDescent="0.3">
      <c r="A21" s="266"/>
      <c r="B21" s="269"/>
      <c r="C21" s="269"/>
      <c r="D21" s="269"/>
      <c r="E21" s="269"/>
      <c r="F21" s="254"/>
      <c r="G21" s="254"/>
      <c r="H21" s="284"/>
      <c r="I21" s="260"/>
      <c r="J21" s="260"/>
      <c r="K21" s="284"/>
      <c r="L21" s="27" t="s">
        <v>11</v>
      </c>
      <c r="M21" s="100">
        <f>IF(OR(M19="",M20=""),"",IFERROR(M19/M20,0))</f>
        <v>0.29498525073746312</v>
      </c>
      <c r="N21" s="101">
        <f>IF(OR(N19="",N20=""),"",IFERROR(N19/N20,0))</f>
        <v>0.50049164208456243</v>
      </c>
      <c r="O21" s="263"/>
      <c r="P21" s="101">
        <f>IF(OR(P19="",P20=""),"",IFERROR(P19/P20,0))</f>
        <v>0</v>
      </c>
      <c r="Q21" s="101" t="str">
        <f>IF(OR(Q19="",Q20=""),"",IFERROR(Q19/Q20,0))</f>
        <v/>
      </c>
      <c r="R21" s="263"/>
      <c r="S21" s="100">
        <f>IF(OR(S19="",S20=""),"",IFERROR(S19/S20,0))</f>
        <v>0.70501474926253682</v>
      </c>
      <c r="T21" s="101">
        <f>IF(OR(T19="",T20=""),"",IFERROR(T19/T20,0))</f>
        <v>0.82300884955752207</v>
      </c>
      <c r="U21" s="263"/>
      <c r="V21" s="100">
        <f>IF(OR(V19="",V20=""),"",IFERROR(V19/V20,0))</f>
        <v>0</v>
      </c>
      <c r="W21" s="101" t="str">
        <f>IF(OR(W19="",W20=""),"",IFERROR(W19/W20,0))</f>
        <v/>
      </c>
      <c r="X21" s="263"/>
      <c r="Y21" s="101">
        <f>(Y19/Y20)*100%</f>
        <v>6.271970397779833E-2</v>
      </c>
      <c r="Z21" s="101">
        <f>(Z19/Z20)*100%</f>
        <v>8.3009559050262097E-2</v>
      </c>
      <c r="AA21" s="197"/>
      <c r="AB21" s="248"/>
      <c r="AC21" s="251"/>
    </row>
    <row r="22" spans="1:29" ht="37.5" customHeight="1" x14ac:dyDescent="0.25">
      <c r="A22" s="264" t="s">
        <v>162</v>
      </c>
      <c r="B22" s="267" t="s">
        <v>85</v>
      </c>
      <c r="C22" s="267" t="s">
        <v>204</v>
      </c>
      <c r="D22" s="267" t="s">
        <v>86</v>
      </c>
      <c r="E22" s="267" t="s">
        <v>24</v>
      </c>
      <c r="F22" s="252" t="s">
        <v>216</v>
      </c>
      <c r="G22" s="252">
        <v>9</v>
      </c>
      <c r="H22" s="292"/>
      <c r="I22" s="258" t="s">
        <v>216</v>
      </c>
      <c r="J22" s="258" t="s">
        <v>217</v>
      </c>
      <c r="K22" s="292"/>
      <c r="L22" s="104" t="s">
        <v>0</v>
      </c>
      <c r="M22" s="94">
        <v>0</v>
      </c>
      <c r="N22" s="95"/>
      <c r="O22" s="281">
        <f>IF(N22&gt;=0,IFERROR(N22/M22,0),"")</f>
        <v>0</v>
      </c>
      <c r="P22" s="96">
        <v>0</v>
      </c>
      <c r="Q22" s="95"/>
      <c r="R22" s="281"/>
      <c r="S22" s="96">
        <v>0</v>
      </c>
      <c r="T22" s="95"/>
      <c r="U22" s="281"/>
      <c r="V22" s="96">
        <v>0</v>
      </c>
      <c r="W22" s="95"/>
      <c r="X22" s="281">
        <f>IF(W22&gt;=0,IFERROR(W22/V22,0),"")</f>
        <v>0</v>
      </c>
      <c r="Y22" s="91">
        <f>M22+P22+S22+V22</f>
        <v>0</v>
      </c>
      <c r="Z22" s="92">
        <f>N22+Q22+T22+W22</f>
        <v>0</v>
      </c>
      <c r="AA22" s="195" t="str">
        <f>IF(AND(Z22&lt;0.000000000001,Y22&lt;0.000000000000001),"",IFERROR(Z22/Y22,0))</f>
        <v/>
      </c>
      <c r="AB22" s="246" t="s">
        <v>87</v>
      </c>
      <c r="AC22" s="249" t="s">
        <v>24</v>
      </c>
    </row>
    <row r="23" spans="1:29" ht="46.15" customHeight="1" x14ac:dyDescent="0.25">
      <c r="A23" s="265"/>
      <c r="B23" s="268"/>
      <c r="C23" s="268"/>
      <c r="D23" s="268"/>
      <c r="E23" s="268"/>
      <c r="F23" s="253"/>
      <c r="G23" s="253"/>
      <c r="H23" s="283"/>
      <c r="I23" s="259"/>
      <c r="J23" s="259"/>
      <c r="K23" s="283"/>
      <c r="L23" s="103" t="s">
        <v>1</v>
      </c>
      <c r="M23" s="98">
        <v>0</v>
      </c>
      <c r="N23" s="98" t="str">
        <f>IF(N22="","",M23)</f>
        <v/>
      </c>
      <c r="O23" s="262"/>
      <c r="P23" s="99">
        <v>0</v>
      </c>
      <c r="Q23" s="98" t="str">
        <f>IF(Q22="","",P23)</f>
        <v/>
      </c>
      <c r="R23" s="262"/>
      <c r="S23" s="99">
        <v>0</v>
      </c>
      <c r="T23" s="98" t="str">
        <f>IF(T22="","",S23)</f>
        <v/>
      </c>
      <c r="U23" s="262"/>
      <c r="V23" s="99">
        <v>0</v>
      </c>
      <c r="W23" s="98" t="str">
        <f>IF(W22="","",V23)</f>
        <v/>
      </c>
      <c r="X23" s="262"/>
      <c r="Y23" s="105" t="str">
        <f>J22</f>
        <v>N/A</v>
      </c>
      <c r="Z23" s="105" t="str">
        <f>Y23</f>
        <v>N/A</v>
      </c>
      <c r="AA23" s="196"/>
      <c r="AB23" s="247"/>
      <c r="AC23" s="250"/>
    </row>
    <row r="24" spans="1:29" ht="37.5" customHeight="1" thickBot="1" x14ac:dyDescent="0.3">
      <c r="A24" s="266"/>
      <c r="B24" s="269"/>
      <c r="C24" s="269"/>
      <c r="D24" s="269"/>
      <c r="E24" s="269"/>
      <c r="F24" s="254"/>
      <c r="G24" s="254"/>
      <c r="H24" s="284"/>
      <c r="I24" s="260"/>
      <c r="J24" s="260"/>
      <c r="K24" s="284"/>
      <c r="L24" s="27" t="s">
        <v>11</v>
      </c>
      <c r="M24" s="100">
        <f>IF(OR(M22="",M23=""),"",IFERROR(M22/M23,0))</f>
        <v>0</v>
      </c>
      <c r="N24" s="101" t="str">
        <f>IF(OR(N22="",N23=""),"",IFERROR(N22/N23,0))</f>
        <v/>
      </c>
      <c r="O24" s="263"/>
      <c r="P24" s="100">
        <f>IF(OR(P22="",P23=""),"",IFERROR(P22/P23,0))</f>
        <v>0</v>
      </c>
      <c r="Q24" s="101" t="str">
        <f>IF(OR(Q22="",Q23=""),"",IFERROR(Q22/Q23,0))</f>
        <v/>
      </c>
      <c r="R24" s="263"/>
      <c r="S24" s="100">
        <f>IF(OR(S22="",S23=""),"",IFERROR(S22/S23,0))</f>
        <v>0</v>
      </c>
      <c r="T24" s="101" t="str">
        <f>IF(OR(T22="",T23=""),"",IFERROR(T22/T23,0))</f>
        <v/>
      </c>
      <c r="U24" s="263"/>
      <c r="V24" s="100">
        <f>IF(OR(V22="",V23=""),"",IFERROR(V22/V23,0))</f>
        <v>0</v>
      </c>
      <c r="W24" s="101" t="str">
        <f>IF(OR(W22="",W23=""),"",IFERROR(W22/W23,0))</f>
        <v/>
      </c>
      <c r="X24" s="263"/>
      <c r="Y24" s="101" t="e">
        <f>(Y22/Y23)*100%</f>
        <v>#VALUE!</v>
      </c>
      <c r="Z24" s="101" t="e">
        <f>(Z22/Z23)*100%</f>
        <v>#VALUE!</v>
      </c>
      <c r="AA24" s="197"/>
      <c r="AB24" s="248"/>
      <c r="AC24" s="251"/>
    </row>
    <row r="25" spans="1:29" ht="30" customHeight="1" x14ac:dyDescent="0.25">
      <c r="A25" s="264" t="s">
        <v>205</v>
      </c>
      <c r="B25" s="267" t="s">
        <v>88</v>
      </c>
      <c r="C25" s="267" t="s">
        <v>89</v>
      </c>
      <c r="D25" s="293" t="s">
        <v>198</v>
      </c>
      <c r="E25" s="267" t="s">
        <v>26</v>
      </c>
      <c r="F25" s="252">
        <v>74</v>
      </c>
      <c r="G25" s="252">
        <v>70</v>
      </c>
      <c r="H25" s="255">
        <f>IFERROR(F25/G25-1,"")</f>
        <v>5.7142857142857162E-2</v>
      </c>
      <c r="I25" s="258">
        <v>70</v>
      </c>
      <c r="J25" s="258">
        <v>74</v>
      </c>
      <c r="K25" s="255">
        <f>IFERROR(I25/J25-1,"")</f>
        <v>-5.4054054054054057E-2</v>
      </c>
      <c r="L25" s="104" t="s">
        <v>0</v>
      </c>
      <c r="M25" s="94">
        <v>17</v>
      </c>
      <c r="N25" s="95">
        <v>21</v>
      </c>
      <c r="O25" s="296">
        <f>IF(N25&gt;=0,IFERROR(N25/M25,0),"")</f>
        <v>1.2352941176470589</v>
      </c>
      <c r="P25" s="96">
        <v>17</v>
      </c>
      <c r="Q25" s="95">
        <v>15</v>
      </c>
      <c r="R25" s="281">
        <f>IF(Q25&gt;=0,IFERROR(Q25/P25,0),"")</f>
        <v>0.88235294117647056</v>
      </c>
      <c r="S25" s="96">
        <v>18</v>
      </c>
      <c r="T25" s="95">
        <v>20</v>
      </c>
      <c r="U25" s="281">
        <f>IF(T25&gt;=0,IFERROR(T25/S25,0),"")</f>
        <v>1.1111111111111112</v>
      </c>
      <c r="V25" s="97">
        <v>18</v>
      </c>
      <c r="W25" s="106"/>
      <c r="X25" s="261"/>
      <c r="Y25" s="89">
        <f>M25+P25+S25+V25</f>
        <v>70</v>
      </c>
      <c r="Z25" s="90">
        <f>N25+Q25+T25+W25</f>
        <v>56</v>
      </c>
      <c r="AA25" s="195">
        <f>IF(AND(Z25&lt;0.000000000001,Y25&lt;0.000000000000001),"",IFERROR(Z25/Y25,0))</f>
        <v>0.8</v>
      </c>
      <c r="AB25" s="246" t="s">
        <v>185</v>
      </c>
      <c r="AC25" s="249" t="s">
        <v>26</v>
      </c>
    </row>
    <row r="26" spans="1:29" ht="30" customHeight="1" x14ac:dyDescent="0.25">
      <c r="A26" s="265"/>
      <c r="B26" s="268"/>
      <c r="C26" s="268"/>
      <c r="D26" s="294"/>
      <c r="E26" s="268"/>
      <c r="F26" s="253"/>
      <c r="G26" s="253"/>
      <c r="H26" s="256"/>
      <c r="I26" s="259"/>
      <c r="J26" s="259"/>
      <c r="K26" s="256"/>
      <c r="L26" s="103" t="s">
        <v>1</v>
      </c>
      <c r="M26" s="98">
        <v>70</v>
      </c>
      <c r="N26" s="98">
        <f>IF(N25="","",M26)</f>
        <v>70</v>
      </c>
      <c r="O26" s="297"/>
      <c r="P26" s="99">
        <v>70</v>
      </c>
      <c r="Q26" s="98">
        <f>IF(Q25="","",P26)</f>
        <v>70</v>
      </c>
      <c r="R26" s="262"/>
      <c r="S26" s="99">
        <v>70</v>
      </c>
      <c r="T26" s="98">
        <f>IF(T25="","",S26)</f>
        <v>70</v>
      </c>
      <c r="U26" s="262"/>
      <c r="V26" s="99">
        <v>70</v>
      </c>
      <c r="W26" s="98" t="str">
        <f>IF(W25="","",V26)</f>
        <v/>
      </c>
      <c r="X26" s="262"/>
      <c r="Y26" s="105">
        <f>J25</f>
        <v>74</v>
      </c>
      <c r="Z26" s="105">
        <f>J25</f>
        <v>74</v>
      </c>
      <c r="AA26" s="196"/>
      <c r="AB26" s="247"/>
      <c r="AC26" s="250"/>
    </row>
    <row r="27" spans="1:29" ht="30" customHeight="1" thickBot="1" x14ac:dyDescent="0.3">
      <c r="A27" s="266"/>
      <c r="B27" s="269"/>
      <c r="C27" s="269"/>
      <c r="D27" s="295"/>
      <c r="E27" s="269"/>
      <c r="F27" s="254"/>
      <c r="G27" s="254"/>
      <c r="H27" s="257"/>
      <c r="I27" s="260"/>
      <c r="J27" s="260"/>
      <c r="K27" s="257"/>
      <c r="L27" s="27" t="s">
        <v>11</v>
      </c>
      <c r="M27" s="100">
        <f>IF(OR(M25="",M26=""),"",IFERROR(M25/M26,0))</f>
        <v>0.24285714285714285</v>
      </c>
      <c r="N27" s="101">
        <f>IF(OR(N25="",N26=""),"",IFERROR(N25/N26,0))</f>
        <v>0.3</v>
      </c>
      <c r="O27" s="298"/>
      <c r="P27" s="101">
        <f>IF(OR(P25="",P26=""),"",IFERROR(P25/P26,0))</f>
        <v>0.24285714285714285</v>
      </c>
      <c r="Q27" s="101">
        <f>IF(OR(Q25="",Q26=""),"",IFERROR(Q25/Q26,0))</f>
        <v>0.21428571428571427</v>
      </c>
      <c r="R27" s="263"/>
      <c r="S27" s="101">
        <f>IF(OR(S25="",S26=""),"",IFERROR(S25/S26,0))</f>
        <v>0.25714285714285712</v>
      </c>
      <c r="T27" s="101">
        <f>IF(OR(T25="",T26=""),"",IFERROR(T25/T26,0))</f>
        <v>0.2857142857142857</v>
      </c>
      <c r="U27" s="263"/>
      <c r="V27" s="101">
        <f>IF(OR(V25="",V26=""),"",IFERROR(V25/V26,0))</f>
        <v>0.25714285714285712</v>
      </c>
      <c r="W27" s="101" t="str">
        <f>IF(OR(W25="",W26=""),"",IFERROR(W25/W26,0))</f>
        <v/>
      </c>
      <c r="X27" s="263"/>
      <c r="Y27" s="101">
        <f>(Y25/Y26)*100%</f>
        <v>0.94594594594594594</v>
      </c>
      <c r="Z27" s="101">
        <f>(Z25/Z26)*100%</f>
        <v>0.7567567567567568</v>
      </c>
      <c r="AA27" s="197"/>
      <c r="AB27" s="248"/>
      <c r="AC27" s="251"/>
    </row>
    <row r="28" spans="1:29" ht="37.5" customHeight="1" x14ac:dyDescent="0.25">
      <c r="A28" s="264" t="s">
        <v>206</v>
      </c>
      <c r="B28" s="267" t="s">
        <v>76</v>
      </c>
      <c r="C28" s="267" t="s">
        <v>207</v>
      </c>
      <c r="D28" s="293" t="s">
        <v>201</v>
      </c>
      <c r="E28" s="267" t="s">
        <v>62</v>
      </c>
      <c r="F28" s="252">
        <v>455</v>
      </c>
      <c r="G28" s="252">
        <v>270</v>
      </c>
      <c r="H28" s="255">
        <f>IFERROR(F28/G28-1,"")</f>
        <v>0.68518518518518512</v>
      </c>
      <c r="I28" s="258">
        <v>455</v>
      </c>
      <c r="J28" s="258">
        <v>455</v>
      </c>
      <c r="K28" s="255">
        <f>IFERROR(I28/J28-1,"")</f>
        <v>0</v>
      </c>
      <c r="L28" s="104" t="s">
        <v>0</v>
      </c>
      <c r="M28" s="94">
        <v>20</v>
      </c>
      <c r="N28" s="95">
        <v>0</v>
      </c>
      <c r="O28" s="281">
        <f>IF(N28&gt;=0,IFERROR(N28/M28,0),"")</f>
        <v>0</v>
      </c>
      <c r="P28" s="96">
        <v>160</v>
      </c>
      <c r="Q28" s="95">
        <v>203</v>
      </c>
      <c r="R28" s="281">
        <f>IF(Q28&gt;=0,IFERROR(Q28/P28,0),"")</f>
        <v>1.26875</v>
      </c>
      <c r="S28" s="96">
        <v>172</v>
      </c>
      <c r="T28" s="95">
        <v>143</v>
      </c>
      <c r="U28" s="281">
        <f>IF(T28&gt;=0,IFERROR(T28/S28,0),"")</f>
        <v>0.83139534883720934</v>
      </c>
      <c r="V28" s="97">
        <v>103</v>
      </c>
      <c r="W28" s="106"/>
      <c r="X28" s="261"/>
      <c r="Y28" s="91">
        <f>M28+P28+S28+V28</f>
        <v>455</v>
      </c>
      <c r="Z28" s="92">
        <f>N28+Q28+T28+W28</f>
        <v>346</v>
      </c>
      <c r="AA28" s="195">
        <f>IF(AND(Z28&lt;0.000000000001,Y28&lt;0.000000000000001),"",IFERROR(Z28/Y28,0))</f>
        <v>0.7604395604395604</v>
      </c>
      <c r="AB28" s="246" t="s">
        <v>187</v>
      </c>
      <c r="AC28" s="249" t="s">
        <v>62</v>
      </c>
    </row>
    <row r="29" spans="1:29" ht="37.5" customHeight="1" x14ac:dyDescent="0.25">
      <c r="A29" s="265"/>
      <c r="B29" s="268"/>
      <c r="C29" s="268"/>
      <c r="D29" s="294"/>
      <c r="E29" s="268"/>
      <c r="F29" s="253"/>
      <c r="G29" s="253"/>
      <c r="H29" s="256"/>
      <c r="I29" s="259"/>
      <c r="J29" s="259"/>
      <c r="K29" s="256"/>
      <c r="L29" s="103" t="s">
        <v>1</v>
      </c>
      <c r="M29" s="98">
        <v>392</v>
      </c>
      <c r="N29" s="98">
        <f>IF(N28="","",M29)</f>
        <v>392</v>
      </c>
      <c r="O29" s="262"/>
      <c r="P29" s="99">
        <v>392</v>
      </c>
      <c r="Q29" s="98">
        <f>IF(Q28="","",P29)</f>
        <v>392</v>
      </c>
      <c r="R29" s="262"/>
      <c r="S29" s="99">
        <v>392</v>
      </c>
      <c r="T29" s="98">
        <f>IF(T28="","",S29)</f>
        <v>392</v>
      </c>
      <c r="U29" s="262"/>
      <c r="V29" s="99">
        <v>392</v>
      </c>
      <c r="W29" s="98" t="str">
        <f>IF(W28="","",V29)</f>
        <v/>
      </c>
      <c r="X29" s="262"/>
      <c r="Y29" s="105">
        <f>J28</f>
        <v>455</v>
      </c>
      <c r="Z29" s="105">
        <f>Y29</f>
        <v>455</v>
      </c>
      <c r="AA29" s="196"/>
      <c r="AB29" s="247"/>
      <c r="AC29" s="250"/>
    </row>
    <row r="30" spans="1:29" ht="37.5" customHeight="1" thickBot="1" x14ac:dyDescent="0.3">
      <c r="A30" s="266"/>
      <c r="B30" s="269"/>
      <c r="C30" s="269"/>
      <c r="D30" s="295"/>
      <c r="E30" s="269"/>
      <c r="F30" s="254"/>
      <c r="G30" s="254"/>
      <c r="H30" s="257"/>
      <c r="I30" s="260"/>
      <c r="J30" s="260"/>
      <c r="K30" s="257"/>
      <c r="L30" s="27" t="s">
        <v>11</v>
      </c>
      <c r="M30" s="100">
        <f>IF(OR(M28="",M29=""),"",IFERROR(M28/M29,0))</f>
        <v>5.1020408163265307E-2</v>
      </c>
      <c r="N30" s="101">
        <f>IF(OR(N28="",N29=""),"",IFERROR(N28/N29,0))</f>
        <v>0</v>
      </c>
      <c r="O30" s="263"/>
      <c r="P30" s="101">
        <f>IF(OR(P28="",P29=""),"",IFERROR(P28/P29,0))</f>
        <v>0.40816326530612246</v>
      </c>
      <c r="Q30" s="101">
        <f>IF(OR(Q28="",Q29=""),"",IFERROR(Q28/Q29,0))</f>
        <v>0.5178571428571429</v>
      </c>
      <c r="R30" s="263"/>
      <c r="S30" s="101">
        <f>IF(OR(S28="",S29=""),"",IFERROR(S28/S29,0))</f>
        <v>0.43877551020408162</v>
      </c>
      <c r="T30" s="101">
        <f>IF(OR(T28="",T29=""),"",IFERROR(T28/T29,0))</f>
        <v>0.36479591836734693</v>
      </c>
      <c r="U30" s="263"/>
      <c r="V30" s="101">
        <f>IF(OR(V28="",V29=""),"",IFERROR(V28/V29,0))</f>
        <v>0.26275510204081631</v>
      </c>
      <c r="W30" s="101" t="str">
        <f>IF(OR(W28="",W29=""),"",IFERROR(W28/W29,0))</f>
        <v/>
      </c>
      <c r="X30" s="263"/>
      <c r="Y30" s="101">
        <f>(Y28/Y29)*100%</f>
        <v>1</v>
      </c>
      <c r="Z30" s="101">
        <f>(Z28/Z29)*100%</f>
        <v>0.7604395604395604</v>
      </c>
      <c r="AA30" s="197"/>
      <c r="AB30" s="248"/>
      <c r="AC30" s="251"/>
    </row>
    <row r="31" spans="1:29" ht="30" customHeight="1" x14ac:dyDescent="0.25">
      <c r="A31" s="264" t="s">
        <v>64</v>
      </c>
      <c r="B31" s="267" t="s">
        <v>163</v>
      </c>
      <c r="C31" s="267" t="s">
        <v>93</v>
      </c>
      <c r="D31" s="293" t="s">
        <v>200</v>
      </c>
      <c r="E31" s="267" t="s">
        <v>24</v>
      </c>
      <c r="F31" s="252">
        <v>6</v>
      </c>
      <c r="G31" s="252">
        <v>6</v>
      </c>
      <c r="H31" s="292">
        <f>IFERROR(F31/G31,"""")</f>
        <v>1</v>
      </c>
      <c r="I31" s="252">
        <v>6</v>
      </c>
      <c r="J31" s="252">
        <v>6</v>
      </c>
      <c r="K31" s="292">
        <f>IFERROR(I31/J31,"""")</f>
        <v>1</v>
      </c>
      <c r="L31" s="104" t="s">
        <v>0</v>
      </c>
      <c r="M31" s="94">
        <v>0</v>
      </c>
      <c r="N31" s="95"/>
      <c r="O31" s="281">
        <f>IF(N31&gt;=0,IFERROR(N31/M31,0),"")</f>
        <v>0</v>
      </c>
      <c r="P31" s="96">
        <v>0</v>
      </c>
      <c r="Q31" s="95"/>
      <c r="R31" s="281">
        <f>IF(Q31&gt;=0,IFERROR(Q31/P31,0),"")</f>
        <v>0</v>
      </c>
      <c r="S31" s="96">
        <v>0</v>
      </c>
      <c r="T31" s="95"/>
      <c r="U31" s="281"/>
      <c r="V31" s="96">
        <v>6</v>
      </c>
      <c r="W31" s="95">
        <v>6</v>
      </c>
      <c r="X31" s="281">
        <f>IF(W31&gt;=0,IFERROR(W31/V31,0),"")</f>
        <v>1</v>
      </c>
      <c r="Y31" s="91">
        <f>M31+P31+S31+V31</f>
        <v>6</v>
      </c>
      <c r="Z31" s="92">
        <f>N31+Q31+T31+W31</f>
        <v>6</v>
      </c>
      <c r="AA31" s="195">
        <f>IF(AND(Z31&lt;0.000000000001,Y31&lt;0.000000000000001),"",IFERROR(Z31/Y31,0))</f>
        <v>1</v>
      </c>
      <c r="AB31" s="246" t="s">
        <v>92</v>
      </c>
      <c r="AC31" s="249" t="s">
        <v>24</v>
      </c>
    </row>
    <row r="32" spans="1:29" ht="30" customHeight="1" x14ac:dyDescent="0.25">
      <c r="A32" s="265"/>
      <c r="B32" s="268"/>
      <c r="C32" s="268"/>
      <c r="D32" s="294"/>
      <c r="E32" s="268"/>
      <c r="F32" s="253"/>
      <c r="G32" s="253"/>
      <c r="H32" s="283"/>
      <c r="I32" s="253"/>
      <c r="J32" s="253"/>
      <c r="K32" s="283"/>
      <c r="L32" s="103" t="s">
        <v>1</v>
      </c>
      <c r="M32" s="98">
        <v>0</v>
      </c>
      <c r="N32" s="98" t="str">
        <f>IF(N31="","",M32)</f>
        <v/>
      </c>
      <c r="O32" s="262"/>
      <c r="P32" s="99">
        <v>0</v>
      </c>
      <c r="Q32" s="98" t="str">
        <f>IF(Q31="","",P32)</f>
        <v/>
      </c>
      <c r="R32" s="262"/>
      <c r="S32" s="99">
        <v>0</v>
      </c>
      <c r="T32" s="98" t="str">
        <f>IF(T31="","",S32)</f>
        <v/>
      </c>
      <c r="U32" s="262"/>
      <c r="V32" s="99">
        <v>6</v>
      </c>
      <c r="W32" s="98">
        <f>IF(W31="","",V32)</f>
        <v>6</v>
      </c>
      <c r="X32" s="262"/>
      <c r="Y32" s="105">
        <f>J31</f>
        <v>6</v>
      </c>
      <c r="Z32" s="105">
        <f>Y32</f>
        <v>6</v>
      </c>
      <c r="AA32" s="196"/>
      <c r="AB32" s="247"/>
      <c r="AC32" s="250"/>
    </row>
    <row r="33" spans="1:29" ht="30" customHeight="1" thickBot="1" x14ac:dyDescent="0.3">
      <c r="A33" s="266"/>
      <c r="B33" s="269"/>
      <c r="C33" s="269"/>
      <c r="D33" s="295"/>
      <c r="E33" s="269"/>
      <c r="F33" s="254"/>
      <c r="G33" s="254"/>
      <c r="H33" s="284"/>
      <c r="I33" s="254"/>
      <c r="J33" s="254"/>
      <c r="K33" s="284"/>
      <c r="L33" s="27" t="s">
        <v>11</v>
      </c>
      <c r="M33" s="100">
        <f>IF(OR(M31="",M32=""),"",IFERROR(M31/M32,0))</f>
        <v>0</v>
      </c>
      <c r="N33" s="101"/>
      <c r="O33" s="263"/>
      <c r="P33" s="101">
        <f>IF(OR(P31="",P32=""),"",IFERROR(P31/P32,0))</f>
        <v>0</v>
      </c>
      <c r="Q33" s="101" t="str">
        <f>IF(OR(Q31="",Q32=""),"",IFERROR(Q31/Q32,0))</f>
        <v/>
      </c>
      <c r="R33" s="263"/>
      <c r="S33" s="101">
        <f>IF(OR(S31="",S32=""),"",IFERROR(S31/S32,0))</f>
        <v>0</v>
      </c>
      <c r="T33" s="101" t="str">
        <f>IF(OR(T31="",T32=""),"",IFERROR(T31/T32,0))</f>
        <v/>
      </c>
      <c r="U33" s="263"/>
      <c r="V33" s="101">
        <f>IF(OR(V31="",V32=""),"",IFERROR(V31/V32,0))</f>
        <v>1</v>
      </c>
      <c r="W33" s="101">
        <f>IF(OR(W31="",W32=""),"",IFERROR(W31/W32,0))</f>
        <v>1</v>
      </c>
      <c r="X33" s="263"/>
      <c r="Y33" s="101">
        <f>(Y31/Y32)*100%</f>
        <v>1</v>
      </c>
      <c r="Z33" s="101">
        <f>(Z31/Z32)*100%</f>
        <v>1</v>
      </c>
      <c r="AA33" s="197"/>
      <c r="AB33" s="248"/>
      <c r="AC33" s="251"/>
    </row>
    <row r="34" spans="1:29" ht="30" customHeight="1" x14ac:dyDescent="0.25">
      <c r="A34" s="265" t="s">
        <v>66</v>
      </c>
      <c r="B34" s="267" t="s">
        <v>181</v>
      </c>
      <c r="C34" s="268" t="s">
        <v>96</v>
      </c>
      <c r="D34" s="268" t="s">
        <v>95</v>
      </c>
      <c r="E34" s="268" t="s">
        <v>67</v>
      </c>
      <c r="F34" s="252">
        <v>2</v>
      </c>
      <c r="G34" s="252">
        <v>2</v>
      </c>
      <c r="H34" s="292">
        <f>IFERROR(F34/G34,"""")</f>
        <v>1</v>
      </c>
      <c r="I34" s="252" t="s">
        <v>217</v>
      </c>
      <c r="J34" s="252">
        <v>3</v>
      </c>
      <c r="K34" s="292" t="str">
        <f>IFERROR(I34/J34,"""")</f>
        <v>"</v>
      </c>
      <c r="L34" s="102" t="s">
        <v>0</v>
      </c>
      <c r="M34" s="94">
        <v>0</v>
      </c>
      <c r="N34" s="95"/>
      <c r="O34" s="281">
        <f>IF(N34&gt;=0,IFERROR(N34/M34,0),"")</f>
        <v>0</v>
      </c>
      <c r="P34" s="96">
        <v>0</v>
      </c>
      <c r="Q34" s="95"/>
      <c r="R34" s="281">
        <f>IF(Q34&gt;=0,IFERROR(Q34/P34,0),"")</f>
        <v>0</v>
      </c>
      <c r="S34" s="96">
        <v>0</v>
      </c>
      <c r="T34" s="95"/>
      <c r="U34" s="281">
        <f>IF(T34&gt;=0,IFERROR(T34/S34,0),"")</f>
        <v>0</v>
      </c>
      <c r="V34" s="96">
        <v>0</v>
      </c>
      <c r="W34" s="95"/>
      <c r="X34" s="281">
        <f>IF(W34&gt;=0,IFERROR(W34/V34,0),"")</f>
        <v>0</v>
      </c>
      <c r="Y34" s="91">
        <f>M34+P34+S34+V34</f>
        <v>0</v>
      </c>
      <c r="Z34" s="92">
        <f>N34+Q34+T34+W34</f>
        <v>0</v>
      </c>
      <c r="AA34" s="195" t="str">
        <f>IF(AND(Z34&lt;0.000000000001,Y34&lt;0.000000000000001),"",IFERROR(Z34/Y34,0))</f>
        <v/>
      </c>
      <c r="AB34" s="247" t="s">
        <v>94</v>
      </c>
      <c r="AC34" s="250" t="s">
        <v>62</v>
      </c>
    </row>
    <row r="35" spans="1:29" ht="30" customHeight="1" x14ac:dyDescent="0.25">
      <c r="A35" s="265"/>
      <c r="B35" s="268"/>
      <c r="C35" s="268"/>
      <c r="D35" s="268"/>
      <c r="E35" s="268"/>
      <c r="F35" s="253"/>
      <c r="G35" s="253"/>
      <c r="H35" s="283"/>
      <c r="I35" s="253"/>
      <c r="J35" s="253"/>
      <c r="K35" s="283"/>
      <c r="L35" s="103" t="s">
        <v>1</v>
      </c>
      <c r="M35" s="98">
        <v>0</v>
      </c>
      <c r="N35" s="98" t="str">
        <f>IF(N34="","",M35)</f>
        <v/>
      </c>
      <c r="O35" s="262"/>
      <c r="P35" s="99">
        <v>0</v>
      </c>
      <c r="Q35" s="98" t="str">
        <f>IF(Q34="","",P35)</f>
        <v/>
      </c>
      <c r="R35" s="262"/>
      <c r="S35" s="99">
        <v>0</v>
      </c>
      <c r="T35" s="98" t="str">
        <f>IF(T34="","",S35)</f>
        <v/>
      </c>
      <c r="U35" s="262"/>
      <c r="V35" s="99">
        <v>0</v>
      </c>
      <c r="W35" s="98" t="str">
        <f>IF(W34="","",V35)</f>
        <v/>
      </c>
      <c r="X35" s="262"/>
      <c r="Y35" s="105">
        <f>J34</f>
        <v>3</v>
      </c>
      <c r="Z35" s="105">
        <f>Y35</f>
        <v>3</v>
      </c>
      <c r="AA35" s="196"/>
      <c r="AB35" s="247"/>
      <c r="AC35" s="250"/>
    </row>
    <row r="36" spans="1:29" ht="30" customHeight="1" thickBot="1" x14ac:dyDescent="0.3">
      <c r="A36" s="266"/>
      <c r="B36" s="269"/>
      <c r="C36" s="269"/>
      <c r="D36" s="269"/>
      <c r="E36" s="269"/>
      <c r="F36" s="254"/>
      <c r="G36" s="254"/>
      <c r="H36" s="284"/>
      <c r="I36" s="254"/>
      <c r="J36" s="254"/>
      <c r="K36" s="284"/>
      <c r="L36" s="27" t="s">
        <v>11</v>
      </c>
      <c r="M36" s="100">
        <f>IF(OR(M34="",M35=""),"",IFERROR(M34/M35,0))</f>
        <v>0</v>
      </c>
      <c r="N36" s="101" t="str">
        <f>IF(OR(N34="",N35=""),"",IFERROR(N34/N35,0))</f>
        <v/>
      </c>
      <c r="O36" s="263"/>
      <c r="P36" s="101">
        <f>IF(OR(P34="",P35=""),"",IFERROR(P34/P35,0))</f>
        <v>0</v>
      </c>
      <c r="Q36" s="101" t="str">
        <f>IF(OR(Q34="",Q35=""),"",IFERROR(Q34/Q35,0))</f>
        <v/>
      </c>
      <c r="R36" s="263"/>
      <c r="S36" s="101">
        <f>IF(OR(S34="",S35=""),"",IFERROR(S34/S35,0))</f>
        <v>0</v>
      </c>
      <c r="T36" s="101" t="str">
        <f>IF(OR(T34="",T35=""),"",IFERROR(T34/T35,0))</f>
        <v/>
      </c>
      <c r="U36" s="263"/>
      <c r="V36" s="101">
        <f>IF(OR(V34="",V35=""),"",IFERROR(V34/V35,0))</f>
        <v>0</v>
      </c>
      <c r="W36" s="101" t="str">
        <f>IF(OR(W34="",W35=""),"",IFERROR(W34/W35,0))</f>
        <v/>
      </c>
      <c r="X36" s="263"/>
      <c r="Y36" s="101">
        <f>(Y34/Y35)*100%</f>
        <v>0</v>
      </c>
      <c r="Z36" s="101">
        <f>(Z34/Z35)</f>
        <v>0</v>
      </c>
      <c r="AA36" s="197"/>
      <c r="AB36" s="248"/>
      <c r="AC36" s="251"/>
    </row>
    <row r="37" spans="1:29" ht="30" customHeight="1" x14ac:dyDescent="0.25">
      <c r="A37" s="265" t="s">
        <v>69</v>
      </c>
      <c r="B37" s="268" t="s">
        <v>68</v>
      </c>
      <c r="C37" s="268" t="s">
        <v>97</v>
      </c>
      <c r="D37" s="268" t="s">
        <v>164</v>
      </c>
      <c r="E37" s="268" t="s">
        <v>37</v>
      </c>
      <c r="F37" s="252">
        <v>133</v>
      </c>
      <c r="G37" s="252">
        <v>162</v>
      </c>
      <c r="H37" s="282">
        <f>IFERROR(F37/G37,"")</f>
        <v>0.82098765432098764</v>
      </c>
      <c r="I37" s="285">
        <v>140</v>
      </c>
      <c r="J37" s="285">
        <v>162</v>
      </c>
      <c r="K37" s="282">
        <f>IFERROR(I37/J37,"")</f>
        <v>0.86419753086419748</v>
      </c>
      <c r="L37" s="102" t="s">
        <v>0</v>
      </c>
      <c r="M37" s="94">
        <v>60</v>
      </c>
      <c r="N37" s="95">
        <v>70</v>
      </c>
      <c r="O37" s="281">
        <f>IF(N37&gt;=0,IFERROR(N37/M37,0),"")</f>
        <v>1.1666666666666667</v>
      </c>
      <c r="P37" s="96">
        <v>20</v>
      </c>
      <c r="Q37" s="95">
        <v>20</v>
      </c>
      <c r="R37" s="281">
        <f>IF(Q37&gt;=0,IFERROR(Q37/P37,0),"")</f>
        <v>1</v>
      </c>
      <c r="S37" s="96">
        <v>50</v>
      </c>
      <c r="T37" s="95">
        <v>41</v>
      </c>
      <c r="U37" s="281">
        <f>IF(T37&gt;=0,IFERROR(T37/S37,0),"")</f>
        <v>0.82</v>
      </c>
      <c r="V37" s="96">
        <v>10</v>
      </c>
      <c r="W37" s="95"/>
      <c r="X37" s="281">
        <f>IF(W37&gt;=0,IFERROR(W37/V37,0),"")</f>
        <v>0</v>
      </c>
      <c r="Y37" s="91">
        <f>M37+P37+S37+V37</f>
        <v>140</v>
      </c>
      <c r="Z37" s="92">
        <f>N37+Q37+T37+W37</f>
        <v>131</v>
      </c>
      <c r="AA37" s="223">
        <f>IF(AND(Z37&lt;0.000000000001,Y37&lt;0.000000000000001),"",IFERROR(Z37/Y37,0))</f>
        <v>0.93571428571428572</v>
      </c>
      <c r="AB37" s="247" t="s">
        <v>188</v>
      </c>
      <c r="AC37" s="250" t="s">
        <v>37</v>
      </c>
    </row>
    <row r="38" spans="1:29" ht="30" customHeight="1" x14ac:dyDescent="0.25">
      <c r="A38" s="265"/>
      <c r="B38" s="268"/>
      <c r="C38" s="268"/>
      <c r="D38" s="268"/>
      <c r="E38" s="268"/>
      <c r="F38" s="253"/>
      <c r="G38" s="253"/>
      <c r="H38" s="283"/>
      <c r="I38" s="259"/>
      <c r="J38" s="259"/>
      <c r="K38" s="283"/>
      <c r="L38" s="103" t="s">
        <v>1</v>
      </c>
      <c r="M38" s="98">
        <v>140</v>
      </c>
      <c r="N38" s="98">
        <f>IF(N37="","",M38)</f>
        <v>140</v>
      </c>
      <c r="O38" s="262"/>
      <c r="P38" s="99">
        <v>140</v>
      </c>
      <c r="Q38" s="98">
        <f>IF(Q37="","",P38)</f>
        <v>140</v>
      </c>
      <c r="R38" s="262"/>
      <c r="S38" s="99">
        <v>140</v>
      </c>
      <c r="T38" s="98">
        <f>IF(T37="","",S38)</f>
        <v>140</v>
      </c>
      <c r="U38" s="262"/>
      <c r="V38" s="99">
        <v>140</v>
      </c>
      <c r="W38" s="98" t="str">
        <f>IF(W37="","",V38)</f>
        <v/>
      </c>
      <c r="X38" s="262"/>
      <c r="Y38" s="105">
        <f>J37</f>
        <v>162</v>
      </c>
      <c r="Z38" s="105">
        <f>Y38</f>
        <v>162</v>
      </c>
      <c r="AA38" s="196"/>
      <c r="AB38" s="247"/>
      <c r="AC38" s="250"/>
    </row>
    <row r="39" spans="1:29" ht="30" customHeight="1" thickBot="1" x14ac:dyDescent="0.3">
      <c r="A39" s="266"/>
      <c r="B39" s="269"/>
      <c r="C39" s="269"/>
      <c r="D39" s="269"/>
      <c r="E39" s="269"/>
      <c r="F39" s="254"/>
      <c r="G39" s="254"/>
      <c r="H39" s="284"/>
      <c r="I39" s="260"/>
      <c r="J39" s="260"/>
      <c r="K39" s="284"/>
      <c r="L39" s="27" t="s">
        <v>11</v>
      </c>
      <c r="M39" s="100">
        <f>IF(OR(M37="",M38=""),"",IFERROR(M37/M38,0))</f>
        <v>0.42857142857142855</v>
      </c>
      <c r="N39" s="101">
        <f>IF(OR(N37="",N38=""),"",IFERROR(N37/N38,0))</f>
        <v>0.5</v>
      </c>
      <c r="O39" s="263"/>
      <c r="P39" s="101">
        <f>IF(OR(P37="",P38=""),"",IFERROR(P37/P38,0))</f>
        <v>0.14285714285714285</v>
      </c>
      <c r="Q39" s="101">
        <f>IF(OR(Q37="",Q38=""),"",IFERROR(Q37/Q38,0))</f>
        <v>0.14285714285714285</v>
      </c>
      <c r="R39" s="263"/>
      <c r="S39" s="101">
        <f>IF(OR(S37="",S38=""),"",IFERROR(S37/S38,0))</f>
        <v>0.35714285714285715</v>
      </c>
      <c r="T39" s="101">
        <f>IF(OR(T37="",T38=""),"",IFERROR(T37/T38,0))</f>
        <v>0.29285714285714287</v>
      </c>
      <c r="U39" s="263"/>
      <c r="V39" s="101">
        <f>IF(OR(V37="",V38=""),"",IFERROR(V37/V38,0))</f>
        <v>7.1428571428571425E-2</v>
      </c>
      <c r="W39" s="101" t="str">
        <f>IF(OR(W37="",W38=""),"",IFERROR(W37/W38,0))</f>
        <v/>
      </c>
      <c r="X39" s="263"/>
      <c r="Y39" s="101">
        <f>(Y37/Y38)*100%</f>
        <v>0.86419753086419748</v>
      </c>
      <c r="Z39" s="101">
        <f>(Z37/Z38)</f>
        <v>0.80864197530864201</v>
      </c>
      <c r="AA39" s="197"/>
      <c r="AB39" s="248"/>
      <c r="AC39" s="251"/>
    </row>
    <row r="40" spans="1:29" ht="30" customHeight="1" x14ac:dyDescent="0.25">
      <c r="A40" s="183" t="s">
        <v>69</v>
      </c>
      <c r="B40" s="186" t="s">
        <v>90</v>
      </c>
      <c r="C40" s="186" t="s">
        <v>91</v>
      </c>
      <c r="D40" s="189" t="s">
        <v>199</v>
      </c>
      <c r="E40" s="186" t="s">
        <v>26</v>
      </c>
      <c r="F40" s="192">
        <v>42</v>
      </c>
      <c r="G40" s="198">
        <v>28</v>
      </c>
      <c r="H40" s="201">
        <f>IFERROR(F40/G40-1,"")</f>
        <v>0.5</v>
      </c>
      <c r="I40" s="204">
        <v>28</v>
      </c>
      <c r="J40" s="207">
        <v>42</v>
      </c>
      <c r="K40" s="201">
        <f>IFERROR(I40/J40-1,"")</f>
        <v>-0.33333333333333337</v>
      </c>
      <c r="L40" s="25" t="s">
        <v>0</v>
      </c>
      <c r="M40" s="69">
        <v>7</v>
      </c>
      <c r="N40" s="70">
        <v>8</v>
      </c>
      <c r="O40" s="286">
        <f>IF(N40&gt;=0,IFERROR(N40/M40,0),"")</f>
        <v>1.1428571428571428</v>
      </c>
      <c r="P40" s="69">
        <v>7</v>
      </c>
      <c r="Q40" s="70">
        <v>10</v>
      </c>
      <c r="R40" s="180">
        <f>IF(Q40&gt;=0,IFERROR(Q40/P40,0),"")</f>
        <v>1.4285714285714286</v>
      </c>
      <c r="S40" s="69">
        <v>7</v>
      </c>
      <c r="T40" s="70">
        <v>7</v>
      </c>
      <c r="U40" s="286"/>
      <c r="V40" s="69">
        <v>7</v>
      </c>
      <c r="W40" s="82"/>
      <c r="X40" s="210"/>
      <c r="Y40" s="91">
        <f>M40+P40+S40+V40</f>
        <v>28</v>
      </c>
      <c r="Z40" s="90">
        <f>N40+Q40+T40+W40</f>
        <v>25</v>
      </c>
      <c r="AA40" s="289">
        <f>IF(AND(Z40&lt;0.000000000001,Y40&lt;0.000000000000001),"",IFERROR(Z40/Y40,0))</f>
        <v>0.8928571428571429</v>
      </c>
      <c r="AB40" s="168" t="s">
        <v>186</v>
      </c>
      <c r="AC40" s="171" t="s">
        <v>26</v>
      </c>
    </row>
    <row r="41" spans="1:29" ht="30" customHeight="1" x14ac:dyDescent="0.25">
      <c r="A41" s="184"/>
      <c r="B41" s="187"/>
      <c r="C41" s="187"/>
      <c r="D41" s="190"/>
      <c r="E41" s="187"/>
      <c r="F41" s="193"/>
      <c r="G41" s="199"/>
      <c r="H41" s="202"/>
      <c r="I41" s="205"/>
      <c r="J41" s="208"/>
      <c r="K41" s="202"/>
      <c r="L41" s="26" t="s">
        <v>1</v>
      </c>
      <c r="M41" s="74">
        <v>28</v>
      </c>
      <c r="N41" s="74">
        <f>IF(N40="","",M41)</f>
        <v>28</v>
      </c>
      <c r="O41" s="287"/>
      <c r="P41" s="74">
        <v>28</v>
      </c>
      <c r="Q41" s="74">
        <f>IF(Q40="","",P41)</f>
        <v>28</v>
      </c>
      <c r="R41" s="181"/>
      <c r="S41" s="74">
        <v>28</v>
      </c>
      <c r="T41" s="74">
        <f>IF(T40="","",S41)</f>
        <v>28</v>
      </c>
      <c r="U41" s="287"/>
      <c r="V41" s="74">
        <v>28</v>
      </c>
      <c r="W41" s="74" t="str">
        <f>IF(W40="","",V41)</f>
        <v/>
      </c>
      <c r="X41" s="181"/>
      <c r="Y41" s="76">
        <f>J40</f>
        <v>42</v>
      </c>
      <c r="Z41" s="76">
        <f>J40</f>
        <v>42</v>
      </c>
      <c r="AA41" s="290"/>
      <c r="AB41" s="169"/>
      <c r="AC41" s="172"/>
    </row>
    <row r="42" spans="1:29" ht="30" customHeight="1" thickBot="1" x14ac:dyDescent="0.3">
      <c r="A42" s="185"/>
      <c r="B42" s="188"/>
      <c r="C42" s="188"/>
      <c r="D42" s="191"/>
      <c r="E42" s="188"/>
      <c r="F42" s="194"/>
      <c r="G42" s="200"/>
      <c r="H42" s="203"/>
      <c r="I42" s="206"/>
      <c r="J42" s="209"/>
      <c r="K42" s="203"/>
      <c r="L42" s="27" t="s">
        <v>11</v>
      </c>
      <c r="M42" s="77">
        <f>IF(OR(M40="",M41=""),"",IFERROR(M40/M41,0))</f>
        <v>0.25</v>
      </c>
      <c r="N42" s="78">
        <f>IF(OR(N40="",N41=""),"",IFERROR(N40/N41,0))</f>
        <v>0.2857142857142857</v>
      </c>
      <c r="O42" s="288"/>
      <c r="P42" s="78">
        <f>IF(OR(P40="",P41=""),"",IFERROR(P40/P41,0))</f>
        <v>0.25</v>
      </c>
      <c r="Q42" s="78">
        <f>IF(OR(Q40="",Q41=""),"",IFERROR(Q40/Q41,0))</f>
        <v>0.35714285714285715</v>
      </c>
      <c r="R42" s="182"/>
      <c r="S42" s="78">
        <f>IF(OR(S40="",S41=""),"",IFERROR(S40/S41,0))</f>
        <v>0.25</v>
      </c>
      <c r="T42" s="78">
        <f>IF(OR(T40="",T41=""),"",IFERROR(T40/T41,0))</f>
        <v>0.25</v>
      </c>
      <c r="U42" s="288"/>
      <c r="V42" s="78">
        <f>IF(OR(V40="",V41=""),"",IFERROR(V40/V41,0))</f>
        <v>0.25</v>
      </c>
      <c r="W42" s="78" t="str">
        <f>IF(OR(W40="",W41=""),"",IFERROR(W40/W41,0))</f>
        <v/>
      </c>
      <c r="X42" s="182"/>
      <c r="Y42" s="78">
        <f>IF(OR(Y40="",Y41=""),"",IFERROR(Y40/Y41,0))</f>
        <v>0.66666666666666663</v>
      </c>
      <c r="Z42" s="78">
        <f>IF(OR(Z40="",Z41=""),"",IFERROR(Z40/Z41,0))</f>
        <v>0.59523809523809523</v>
      </c>
      <c r="AA42" s="291"/>
      <c r="AB42" s="170"/>
      <c r="AC42" s="173"/>
    </row>
    <row r="43" spans="1:29" ht="30" customHeight="1" x14ac:dyDescent="0.25">
      <c r="A43" s="265" t="s">
        <v>208</v>
      </c>
      <c r="B43" s="268" t="s">
        <v>78</v>
      </c>
      <c r="C43" s="268" t="s">
        <v>99</v>
      </c>
      <c r="D43" s="268" t="s">
        <v>165</v>
      </c>
      <c r="E43" s="268" t="s">
        <v>37</v>
      </c>
      <c r="F43" s="252">
        <v>162</v>
      </c>
      <c r="G43" s="252">
        <v>162</v>
      </c>
      <c r="H43" s="282"/>
      <c r="I43" s="285">
        <v>140</v>
      </c>
      <c r="J43" s="285">
        <v>162</v>
      </c>
      <c r="K43" s="282">
        <f>IFERROR(I43/J43,"")</f>
        <v>0.86419753086419748</v>
      </c>
      <c r="L43" s="102" t="s">
        <v>0</v>
      </c>
      <c r="M43" s="94">
        <v>0</v>
      </c>
      <c r="N43" s="95"/>
      <c r="O43" s="281">
        <f>IF(N43&gt;=0,IFERROR(N43/M43,0),"")</f>
        <v>0</v>
      </c>
      <c r="P43" s="96">
        <v>0</v>
      </c>
      <c r="Q43" s="95"/>
      <c r="R43" s="281">
        <f>IF(Q43&gt;=0,IFERROR(Q43/P43,0),"")</f>
        <v>0</v>
      </c>
      <c r="S43" s="96">
        <v>0</v>
      </c>
      <c r="T43" s="96"/>
      <c r="U43" s="281">
        <f>IF(T43&gt;=0,IFERROR(T43/S43,0),"")</f>
        <v>0</v>
      </c>
      <c r="V43" s="96">
        <v>140</v>
      </c>
      <c r="W43" s="95"/>
      <c r="X43" s="281">
        <f>IF(W43&gt;=0,IFERROR(W43/V43,0),"")</f>
        <v>0</v>
      </c>
      <c r="Y43" s="91">
        <f>M43+P43+S43+V43</f>
        <v>140</v>
      </c>
      <c r="Z43" s="92">
        <f>N43+Q43+T43+W43</f>
        <v>0</v>
      </c>
      <c r="AA43" s="223">
        <f>IF(AND(Z43&lt;0.000000000001,Y43&lt;0.000000000000001),"",IFERROR(Z43/Y43,0))</f>
        <v>0</v>
      </c>
      <c r="AB43" s="247" t="s">
        <v>98</v>
      </c>
      <c r="AC43" s="250" t="s">
        <v>37</v>
      </c>
    </row>
    <row r="44" spans="1:29" ht="30" customHeight="1" x14ac:dyDescent="0.25">
      <c r="A44" s="265"/>
      <c r="B44" s="268"/>
      <c r="C44" s="268"/>
      <c r="D44" s="268"/>
      <c r="E44" s="268"/>
      <c r="F44" s="253"/>
      <c r="G44" s="253"/>
      <c r="H44" s="283"/>
      <c r="I44" s="259"/>
      <c r="J44" s="259"/>
      <c r="K44" s="283"/>
      <c r="L44" s="103" t="s">
        <v>1</v>
      </c>
      <c r="M44" s="98">
        <v>0</v>
      </c>
      <c r="N44" s="98" t="str">
        <f>IF(N43="","",M44)</f>
        <v/>
      </c>
      <c r="O44" s="262"/>
      <c r="P44" s="99">
        <v>0</v>
      </c>
      <c r="Q44" s="98" t="str">
        <f>IF(Q43="","",P44)</f>
        <v/>
      </c>
      <c r="R44" s="262"/>
      <c r="S44" s="99">
        <v>0</v>
      </c>
      <c r="T44" s="98" t="str">
        <f>IF(T43="","",S44)</f>
        <v/>
      </c>
      <c r="U44" s="262"/>
      <c r="V44" s="99">
        <v>140</v>
      </c>
      <c r="W44" s="98" t="str">
        <f>IF(W43="","",V44)</f>
        <v/>
      </c>
      <c r="X44" s="262"/>
      <c r="Y44" s="105">
        <f>J43</f>
        <v>162</v>
      </c>
      <c r="Z44" s="105">
        <f>Y44</f>
        <v>162</v>
      </c>
      <c r="AA44" s="196"/>
      <c r="AB44" s="247"/>
      <c r="AC44" s="250"/>
    </row>
    <row r="45" spans="1:29" ht="49.9" customHeight="1" thickBot="1" x14ac:dyDescent="0.3">
      <c r="A45" s="266"/>
      <c r="B45" s="269"/>
      <c r="C45" s="269"/>
      <c r="D45" s="269"/>
      <c r="E45" s="269"/>
      <c r="F45" s="254"/>
      <c r="G45" s="254"/>
      <c r="H45" s="284"/>
      <c r="I45" s="260"/>
      <c r="J45" s="260"/>
      <c r="K45" s="284"/>
      <c r="L45" s="27" t="s">
        <v>11</v>
      </c>
      <c r="M45" s="100"/>
      <c r="N45" s="101"/>
      <c r="O45" s="263"/>
      <c r="P45" s="101">
        <f>IF(OR(P43="",P44=""),"",IFERROR(P43/P44,0))</f>
        <v>0</v>
      </c>
      <c r="Q45" s="101" t="str">
        <f>IF(OR(Q43="",Q44=""),"",IFERROR(Q43/Q44,0))</f>
        <v/>
      </c>
      <c r="R45" s="263"/>
      <c r="S45" s="101">
        <f>IF(OR(S43="",S44=""),"",IFERROR(S43/S44,0))</f>
        <v>0</v>
      </c>
      <c r="T45" s="101" t="str">
        <f>IF(OR(T43="",T44=""),"",IFERROR(T43/T44,0))</f>
        <v/>
      </c>
      <c r="U45" s="263"/>
      <c r="V45" s="101">
        <f>IF(OR(V43="",V44=""),"",IFERROR(V43/V44,0))</f>
        <v>1</v>
      </c>
      <c r="W45" s="101" t="str">
        <f>IF(OR(W43="",W44=""),"",IFERROR(W43/W44,0))</f>
        <v/>
      </c>
      <c r="X45" s="263"/>
      <c r="Y45" s="101">
        <f>(Y43/Y44)*100%</f>
        <v>0.86419753086419748</v>
      </c>
      <c r="Z45" s="101">
        <f>(Z43/Z44)</f>
        <v>0</v>
      </c>
      <c r="AA45" s="197"/>
      <c r="AB45" s="248"/>
      <c r="AC45" s="251"/>
    </row>
    <row r="46" spans="1:29" ht="30" customHeight="1" x14ac:dyDescent="0.25">
      <c r="A46" s="264" t="s">
        <v>209</v>
      </c>
      <c r="B46" s="267" t="s">
        <v>103</v>
      </c>
      <c r="C46" s="267" t="s">
        <v>77</v>
      </c>
      <c r="D46" s="267" t="s">
        <v>104</v>
      </c>
      <c r="E46" s="267" t="s">
        <v>23</v>
      </c>
      <c r="F46" s="252">
        <v>12</v>
      </c>
      <c r="G46" s="252">
        <v>12</v>
      </c>
      <c r="H46" s="255"/>
      <c r="I46" s="258">
        <v>12</v>
      </c>
      <c r="J46" s="258">
        <v>12</v>
      </c>
      <c r="K46" s="255">
        <f>IFERROR(I46/J46-1,"")</f>
        <v>0</v>
      </c>
      <c r="L46" s="104" t="s">
        <v>0</v>
      </c>
      <c r="M46" s="94">
        <v>0</v>
      </c>
      <c r="N46" s="95"/>
      <c r="O46" s="281">
        <f>IF(N46&gt;=0,IFERROR(N46/M46,0),"")</f>
        <v>0</v>
      </c>
      <c r="P46" s="96">
        <v>0</v>
      </c>
      <c r="Q46" s="95"/>
      <c r="R46" s="281">
        <f>IF(Q46&gt;=0,IFERROR(Q46/P46,0),"")</f>
        <v>0</v>
      </c>
      <c r="S46" s="96">
        <v>1</v>
      </c>
      <c r="T46" s="96">
        <v>2</v>
      </c>
      <c r="U46" s="281">
        <f>IF(T46&gt;=0,IFERROR(T46/S46,0),"")</f>
        <v>2</v>
      </c>
      <c r="V46" s="96">
        <v>12</v>
      </c>
      <c r="W46" s="95"/>
      <c r="X46" s="281">
        <f>IF(W46&gt;=0,IFERROR(W46/V46,0),"")</f>
        <v>0</v>
      </c>
      <c r="Y46" s="91">
        <f>M46+P46+S46+V46</f>
        <v>13</v>
      </c>
      <c r="Z46" s="92">
        <f>N46+Q46+T46+W46</f>
        <v>2</v>
      </c>
      <c r="AA46" s="195">
        <f>IF(AND(Z46&lt;0.000000000001,Y46&lt;0.000000000000001),"",IFERROR(Z46/Y46,0))</f>
        <v>0.15384615384615385</v>
      </c>
      <c r="AB46" s="246" t="s">
        <v>105</v>
      </c>
      <c r="AC46" s="249" t="s">
        <v>23</v>
      </c>
    </row>
    <row r="47" spans="1:29" ht="30" customHeight="1" x14ac:dyDescent="0.25">
      <c r="A47" s="265"/>
      <c r="B47" s="268"/>
      <c r="C47" s="268"/>
      <c r="D47" s="268"/>
      <c r="E47" s="268"/>
      <c r="F47" s="253"/>
      <c r="G47" s="253"/>
      <c r="H47" s="256"/>
      <c r="I47" s="259"/>
      <c r="J47" s="259"/>
      <c r="K47" s="256"/>
      <c r="L47" s="103" t="s">
        <v>1</v>
      </c>
      <c r="M47" s="98">
        <v>0</v>
      </c>
      <c r="N47" s="98" t="str">
        <f>IF(N46="","",M47)</f>
        <v/>
      </c>
      <c r="O47" s="262"/>
      <c r="P47" s="99">
        <v>0</v>
      </c>
      <c r="Q47" s="98" t="str">
        <f>IF(Q46="","",P47)</f>
        <v/>
      </c>
      <c r="R47" s="262"/>
      <c r="S47" s="99">
        <v>2</v>
      </c>
      <c r="T47" s="98">
        <f>IF(T46="","",S47)</f>
        <v>2</v>
      </c>
      <c r="U47" s="262"/>
      <c r="V47" s="99">
        <v>2</v>
      </c>
      <c r="W47" s="98" t="str">
        <f>IF(W46="","",V47)</f>
        <v/>
      </c>
      <c r="X47" s="262"/>
      <c r="Y47" s="105">
        <f>J46</f>
        <v>12</v>
      </c>
      <c r="Z47" s="105">
        <f>Y47</f>
        <v>12</v>
      </c>
      <c r="AA47" s="196"/>
      <c r="AB47" s="247"/>
      <c r="AC47" s="250"/>
    </row>
    <row r="48" spans="1:29" ht="30" customHeight="1" thickBot="1" x14ac:dyDescent="0.3">
      <c r="A48" s="266"/>
      <c r="B48" s="269"/>
      <c r="C48" s="269"/>
      <c r="D48" s="269"/>
      <c r="E48" s="269"/>
      <c r="F48" s="254"/>
      <c r="G48" s="254"/>
      <c r="H48" s="257"/>
      <c r="I48" s="260"/>
      <c r="J48" s="260"/>
      <c r="K48" s="257"/>
      <c r="L48" s="27" t="s">
        <v>11</v>
      </c>
      <c r="M48" s="101">
        <f>IF(OR(M46="",M47=""),"",IFERROR(M46/M47,0))</f>
        <v>0</v>
      </c>
      <c r="N48" s="101" t="str">
        <f>IF(OR(N46="",N47=""),"",IFERROR(N46/N47,0))</f>
        <v/>
      </c>
      <c r="O48" s="263"/>
      <c r="P48" s="101">
        <f>IF(OR(P46="",P47=""),"",IFERROR(P46/P47,0))</f>
        <v>0</v>
      </c>
      <c r="Q48" s="101" t="str">
        <f>IF(OR(Q46="",Q47=""),"",IFERROR(Q46/Q47,0))</f>
        <v/>
      </c>
      <c r="R48" s="263"/>
      <c r="S48" s="101">
        <f>IF(OR(S46="",S47=""),"",IFERROR(S46/S47,0))</f>
        <v>0.5</v>
      </c>
      <c r="T48" s="101"/>
      <c r="U48" s="263"/>
      <c r="V48" s="101">
        <f>IF(OR(V46="",V47=""),"",IFERROR(V46/V47,0))</f>
        <v>6</v>
      </c>
      <c r="W48" s="101" t="str">
        <f>IF(OR(W46="",W47=""),"",IFERROR(W46/W47,0))</f>
        <v/>
      </c>
      <c r="X48" s="263"/>
      <c r="Y48" s="101">
        <f>(Y46/Y47)*100%</f>
        <v>1.0833333333333333</v>
      </c>
      <c r="Z48" s="101">
        <f>(Z46/Z47)</f>
        <v>0.16666666666666666</v>
      </c>
      <c r="AA48" s="197"/>
      <c r="AB48" s="248"/>
      <c r="AC48" s="251"/>
    </row>
    <row r="49" spans="1:29" ht="30" customHeight="1" x14ac:dyDescent="0.25">
      <c r="A49" s="184" t="s">
        <v>179</v>
      </c>
      <c r="B49" s="187" t="s">
        <v>100</v>
      </c>
      <c r="C49" s="187" t="s">
        <v>101</v>
      </c>
      <c r="D49" s="187" t="s">
        <v>166</v>
      </c>
      <c r="E49" s="187" t="s">
        <v>25</v>
      </c>
      <c r="F49" s="192">
        <v>80</v>
      </c>
      <c r="G49" s="198">
        <v>80</v>
      </c>
      <c r="H49" s="273">
        <f>IFERROR(F49/G49,"")</f>
        <v>1</v>
      </c>
      <c r="I49" s="270">
        <v>82</v>
      </c>
      <c r="J49" s="271">
        <v>115</v>
      </c>
      <c r="K49" s="277">
        <f>IFERROR(I49/J49,"")</f>
        <v>0.71304347826086956</v>
      </c>
      <c r="L49" s="28" t="s">
        <v>0</v>
      </c>
      <c r="M49" s="69">
        <v>15</v>
      </c>
      <c r="N49" s="70">
        <v>15</v>
      </c>
      <c r="O49" s="180">
        <f>IF(N49&gt;=0,IFERROR(N49/M49,0),"")</f>
        <v>1</v>
      </c>
      <c r="P49" s="71">
        <v>27</v>
      </c>
      <c r="Q49" s="72">
        <v>27</v>
      </c>
      <c r="R49" s="180">
        <f>IF(Q49&gt;=0,IFERROR(Q49/P49,0),"")</f>
        <v>1</v>
      </c>
      <c r="S49" s="71">
        <v>27</v>
      </c>
      <c r="T49" s="70">
        <v>27</v>
      </c>
      <c r="U49" s="180">
        <f>IF(T49&gt;=0,IFERROR(T49/S49,0),"")</f>
        <v>1</v>
      </c>
      <c r="V49" s="71">
        <v>13</v>
      </c>
      <c r="W49" s="70"/>
      <c r="X49" s="180">
        <f>IF(W49&gt;=0,IFERROR(W49/V49,0),"")</f>
        <v>0</v>
      </c>
      <c r="Y49" s="91">
        <f>M49+P49+S49+V49</f>
        <v>82</v>
      </c>
      <c r="Z49" s="92">
        <f>N49+Q49+T49+W49</f>
        <v>69</v>
      </c>
      <c r="AA49" s="223">
        <f>IF(AND(Z49&lt;0.000000000001,Y49&lt;0.000000000000001),"",IFERROR(Z49/Y49,0))</f>
        <v>0.84146341463414631</v>
      </c>
      <c r="AB49" s="169" t="s">
        <v>102</v>
      </c>
      <c r="AC49" s="172" t="s">
        <v>25</v>
      </c>
    </row>
    <row r="50" spans="1:29" ht="30.75" customHeight="1" x14ac:dyDescent="0.25">
      <c r="A50" s="184"/>
      <c r="B50" s="187"/>
      <c r="C50" s="187"/>
      <c r="D50" s="187"/>
      <c r="E50" s="187"/>
      <c r="F50" s="193"/>
      <c r="G50" s="199"/>
      <c r="H50" s="274"/>
      <c r="I50" s="205"/>
      <c r="J50" s="208"/>
      <c r="K50" s="278"/>
      <c r="L50" s="26" t="s">
        <v>1</v>
      </c>
      <c r="M50" s="74">
        <v>82</v>
      </c>
      <c r="N50" s="74">
        <f>IF(N49="","",M50)</f>
        <v>82</v>
      </c>
      <c r="O50" s="181"/>
      <c r="P50" s="75">
        <v>82</v>
      </c>
      <c r="Q50" s="74">
        <f>IF(Q49="","",P50)</f>
        <v>82</v>
      </c>
      <c r="R50" s="181"/>
      <c r="S50" s="75">
        <v>82</v>
      </c>
      <c r="T50" s="74">
        <f>IF(T49="","",S50)</f>
        <v>82</v>
      </c>
      <c r="U50" s="181"/>
      <c r="V50" s="75">
        <v>82</v>
      </c>
      <c r="W50" s="74" t="str">
        <f>IF(W49="","",V50)</f>
        <v/>
      </c>
      <c r="X50" s="181"/>
      <c r="Y50" s="76">
        <f>J49</f>
        <v>115</v>
      </c>
      <c r="Z50" s="76">
        <f>Y50</f>
        <v>115</v>
      </c>
      <c r="AA50" s="196"/>
      <c r="AB50" s="169"/>
      <c r="AC50" s="172"/>
    </row>
    <row r="51" spans="1:29" ht="30.75" customHeight="1" thickBot="1" x14ac:dyDescent="0.3">
      <c r="A51" s="184"/>
      <c r="B51" s="187"/>
      <c r="C51" s="187"/>
      <c r="D51" s="187"/>
      <c r="E51" s="187"/>
      <c r="F51" s="194"/>
      <c r="G51" s="200"/>
      <c r="H51" s="275"/>
      <c r="I51" s="276"/>
      <c r="J51" s="280"/>
      <c r="K51" s="279"/>
      <c r="L51" s="37" t="s">
        <v>11</v>
      </c>
      <c r="M51" s="77">
        <f>IF(OR(M49="",M50=""),"",IFERROR(M49/M50,0))</f>
        <v>0.18292682926829268</v>
      </c>
      <c r="N51" s="78">
        <f>IF(OR(N49="",N50=""),"",IFERROR(N49/N50,0))</f>
        <v>0.18292682926829268</v>
      </c>
      <c r="O51" s="182"/>
      <c r="P51" s="78">
        <f>IF(OR(P49="",P50=""),"",IFERROR(P49/P50,0))</f>
        <v>0.32926829268292684</v>
      </c>
      <c r="Q51" s="78">
        <f>IF(OR(Q49="",Q50=""),"",IFERROR(Q49/Q50,0))</f>
        <v>0.32926829268292684</v>
      </c>
      <c r="R51" s="182"/>
      <c r="S51" s="78">
        <f>IF(OR(S49="",S50=""),"",IFERROR(S49/S50,0))</f>
        <v>0.32926829268292684</v>
      </c>
      <c r="T51" s="78">
        <f>IF(OR(T49="",T50=""),"",IFERROR(T49/T50,0))</f>
        <v>0.32926829268292684</v>
      </c>
      <c r="U51" s="182"/>
      <c r="V51" s="78">
        <f>IF(OR(V49="",V50=""),"",IFERROR(V49/V50,0))</f>
        <v>0.15853658536585366</v>
      </c>
      <c r="W51" s="78" t="str">
        <f>IF(OR(W49="",W50=""),"",IFERROR(W49/W50,0))</f>
        <v/>
      </c>
      <c r="X51" s="182"/>
      <c r="Y51" s="78">
        <f>(Y49/Y50)*100%</f>
        <v>0.71304347826086956</v>
      </c>
      <c r="Z51" s="78">
        <f>(Z49/Z50)</f>
        <v>0.6</v>
      </c>
      <c r="AA51" s="272"/>
      <c r="AB51" s="169"/>
      <c r="AC51" s="172"/>
    </row>
    <row r="52" spans="1:29" ht="37.5" customHeight="1" x14ac:dyDescent="0.25">
      <c r="A52" s="183" t="s">
        <v>150</v>
      </c>
      <c r="B52" s="186" t="s">
        <v>106</v>
      </c>
      <c r="C52" s="186" t="s">
        <v>107</v>
      </c>
      <c r="D52" s="186" t="s">
        <v>108</v>
      </c>
      <c r="E52" s="186" t="s">
        <v>80</v>
      </c>
      <c r="F52" s="192">
        <v>3</v>
      </c>
      <c r="G52" s="198">
        <v>3</v>
      </c>
      <c r="H52" s="201">
        <f>IFERROR((F52/G52)-1,"")</f>
        <v>0</v>
      </c>
      <c r="I52" s="204">
        <v>3</v>
      </c>
      <c r="J52" s="207">
        <v>3</v>
      </c>
      <c r="K52" s="201">
        <f>IFERROR(I52/J52-1,"")</f>
        <v>0</v>
      </c>
      <c r="L52" s="25" t="s">
        <v>0</v>
      </c>
      <c r="M52" s="69">
        <v>0</v>
      </c>
      <c r="N52" s="70"/>
      <c r="O52" s="180">
        <f>IF(N52&gt;=0,IFERROR(N52/M52,0),"")</f>
        <v>0</v>
      </c>
      <c r="P52" s="71">
        <v>0</v>
      </c>
      <c r="Q52" s="72"/>
      <c r="R52" s="180">
        <f>IF(Q52&gt;=0,IFERROR(Q52/P52,0),"")</f>
        <v>0</v>
      </c>
      <c r="S52" s="71">
        <v>0</v>
      </c>
      <c r="T52" s="70"/>
      <c r="U52" s="180">
        <f>IF(T52&gt;=0,IFERROR(T52/S52,0),"")</f>
        <v>0</v>
      </c>
      <c r="V52" s="71">
        <v>3</v>
      </c>
      <c r="W52" s="82"/>
      <c r="X52" s="210">
        <f>IF(W52&gt;=0,IFERROR(W52/V52,0),"")</f>
        <v>0</v>
      </c>
      <c r="Y52" s="91">
        <f>M52+P52+S52+V52</f>
        <v>3</v>
      </c>
      <c r="Z52" s="92">
        <f>N52+Q52+T52+W52</f>
        <v>0</v>
      </c>
      <c r="AA52" s="195">
        <f>IF(AND(Z52&lt;0.000000000001,Y52&lt;0.000000000000001),"",IFERROR(Z52/Y52,0))</f>
        <v>0</v>
      </c>
      <c r="AB52" s="168" t="s">
        <v>189</v>
      </c>
      <c r="AC52" s="171" t="s">
        <v>109</v>
      </c>
    </row>
    <row r="53" spans="1:29" ht="37.5" customHeight="1" x14ac:dyDescent="0.25">
      <c r="A53" s="184"/>
      <c r="B53" s="187"/>
      <c r="C53" s="187"/>
      <c r="D53" s="187"/>
      <c r="E53" s="187"/>
      <c r="F53" s="193"/>
      <c r="G53" s="199"/>
      <c r="H53" s="202"/>
      <c r="I53" s="205"/>
      <c r="J53" s="208"/>
      <c r="K53" s="202"/>
      <c r="L53" s="26" t="s">
        <v>1</v>
      </c>
      <c r="M53" s="74">
        <v>0</v>
      </c>
      <c r="N53" s="74" t="str">
        <f>IF(N52="","",M53)</f>
        <v/>
      </c>
      <c r="O53" s="181"/>
      <c r="P53" s="75">
        <v>0</v>
      </c>
      <c r="Q53" s="74" t="str">
        <f>IF(Q52="","",P53)</f>
        <v/>
      </c>
      <c r="R53" s="181"/>
      <c r="S53" s="75">
        <v>0</v>
      </c>
      <c r="T53" s="74" t="str">
        <f>IF(T52="","",S53)</f>
        <v/>
      </c>
      <c r="U53" s="181"/>
      <c r="V53" s="75">
        <v>3</v>
      </c>
      <c r="W53" s="74" t="str">
        <f>IF(W52="","",V53)</f>
        <v/>
      </c>
      <c r="X53" s="181"/>
      <c r="Y53" s="76">
        <f>J52</f>
        <v>3</v>
      </c>
      <c r="Z53" s="76">
        <f>Y53</f>
        <v>3</v>
      </c>
      <c r="AA53" s="196"/>
      <c r="AB53" s="169"/>
      <c r="AC53" s="172"/>
    </row>
    <row r="54" spans="1:29" ht="37.5" customHeight="1" thickBot="1" x14ac:dyDescent="0.3">
      <c r="A54" s="185"/>
      <c r="B54" s="188"/>
      <c r="C54" s="188"/>
      <c r="D54" s="188"/>
      <c r="E54" s="188"/>
      <c r="F54" s="194"/>
      <c r="G54" s="200"/>
      <c r="H54" s="203"/>
      <c r="I54" s="206"/>
      <c r="J54" s="209"/>
      <c r="K54" s="203"/>
      <c r="L54" s="27" t="s">
        <v>11</v>
      </c>
      <c r="M54" s="78">
        <f>IF(OR(M52="",M53=""),"",IFERROR(M52/M53,0))</f>
        <v>0</v>
      </c>
      <c r="N54" s="78" t="str">
        <f>IF(OR(N52="",N53=""),"",IFERROR(N52/N53,0))</f>
        <v/>
      </c>
      <c r="O54" s="182"/>
      <c r="P54" s="78">
        <f>IF(OR(P52="",P53=""),"",IFERROR(P52/P53,0))</f>
        <v>0</v>
      </c>
      <c r="Q54" s="78" t="str">
        <f>IF(OR(Q52="",Q53=""),"",IFERROR(Q52/Q53,0))</f>
        <v/>
      </c>
      <c r="R54" s="182"/>
      <c r="S54" s="78">
        <f>IF(OR(S52="",S53=""),"",IFERROR(S52/S53,0))</f>
        <v>0</v>
      </c>
      <c r="T54" s="78"/>
      <c r="U54" s="182"/>
      <c r="V54" s="81">
        <f>IF(OR(V52="",V53=""),"",IFERROR(V52/V53,0))</f>
        <v>1</v>
      </c>
      <c r="W54" s="78" t="str">
        <f>IF(OR(W52="",W53=""),"",IFERROR(W52/W53,0))</f>
        <v/>
      </c>
      <c r="X54" s="182"/>
      <c r="Y54" s="78">
        <f>(Y52/Y53)*100%</f>
        <v>1</v>
      </c>
      <c r="Z54" s="78">
        <f>(Z52/Z53)</f>
        <v>0</v>
      </c>
      <c r="AA54" s="197"/>
      <c r="AB54" s="170"/>
      <c r="AC54" s="173"/>
    </row>
    <row r="55" spans="1:29" ht="30" customHeight="1" thickBot="1" x14ac:dyDescent="0.3">
      <c r="A55" s="233" t="s">
        <v>110</v>
      </c>
      <c r="B55" s="212"/>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35"/>
    </row>
    <row r="56" spans="1:29" ht="33.75" customHeight="1" x14ac:dyDescent="0.25">
      <c r="A56" s="183" t="s">
        <v>150</v>
      </c>
      <c r="B56" s="241" t="s">
        <v>111</v>
      </c>
      <c r="C56" s="241" t="s">
        <v>112</v>
      </c>
      <c r="D56" s="241" t="s">
        <v>113</v>
      </c>
      <c r="E56" s="241" t="s">
        <v>26</v>
      </c>
      <c r="F56" s="193">
        <v>18</v>
      </c>
      <c r="G56" s="199">
        <v>18</v>
      </c>
      <c r="H56" s="202">
        <f>IFERROR(F56/G56-1,"")</f>
        <v>0</v>
      </c>
      <c r="I56" s="270">
        <v>32</v>
      </c>
      <c r="J56" s="271">
        <v>39</v>
      </c>
      <c r="K56" s="202">
        <f>IFERROR(I56/J56-1,"")</f>
        <v>-0.17948717948717952</v>
      </c>
      <c r="L56" s="28" t="s">
        <v>0</v>
      </c>
      <c r="M56" s="69">
        <v>9</v>
      </c>
      <c r="N56" s="70">
        <v>9</v>
      </c>
      <c r="O56" s="180">
        <f>IF(N56&gt;=0,IFERROR(N56/M56,0),"")</f>
        <v>1</v>
      </c>
      <c r="P56" s="71">
        <v>9</v>
      </c>
      <c r="Q56" s="72">
        <v>9</v>
      </c>
      <c r="R56" s="180">
        <f>IF(Q56&gt;=0,IFERROR(Q56/P56,0),"")</f>
        <v>1</v>
      </c>
      <c r="S56" s="71">
        <v>9</v>
      </c>
      <c r="T56" s="71">
        <v>9</v>
      </c>
      <c r="U56" s="180">
        <f>IF(T56&gt;=0,IFERROR(T56/S56,0),"")</f>
        <v>1</v>
      </c>
      <c r="V56" s="71">
        <v>5</v>
      </c>
      <c r="W56" s="70"/>
      <c r="X56" s="180">
        <f t="shared" ref="X56" si="0">IF(W56&gt;=0,IFERROR(W56/V56,0),"")</f>
        <v>0</v>
      </c>
      <c r="Y56" s="91">
        <f>M56+P56+S56+V56</f>
        <v>32</v>
      </c>
      <c r="Z56" s="92">
        <f>N56+Q56+T56+W56</f>
        <v>27</v>
      </c>
      <c r="AA56" s="223">
        <f>IF(AND(Z56&lt;0.000000000001,Y56&lt;0.000000000000001),"",IFERROR(Z56/Y56,0))</f>
        <v>0.84375</v>
      </c>
      <c r="AB56" s="169" t="s">
        <v>114</v>
      </c>
      <c r="AC56" s="172" t="s">
        <v>26</v>
      </c>
    </row>
    <row r="57" spans="1:29" ht="33.75" customHeight="1" x14ac:dyDescent="0.25">
      <c r="A57" s="184"/>
      <c r="B57" s="241"/>
      <c r="C57" s="241"/>
      <c r="D57" s="241"/>
      <c r="E57" s="241"/>
      <c r="F57" s="193"/>
      <c r="G57" s="199"/>
      <c r="H57" s="202"/>
      <c r="I57" s="205"/>
      <c r="J57" s="208"/>
      <c r="K57" s="202"/>
      <c r="L57" s="26" t="s">
        <v>1</v>
      </c>
      <c r="M57" s="74">
        <v>32</v>
      </c>
      <c r="N57" s="74">
        <f>IF(N56="","",M57)</f>
        <v>32</v>
      </c>
      <c r="O57" s="181"/>
      <c r="P57" s="75">
        <v>32</v>
      </c>
      <c r="Q57" s="74">
        <f>IF(Q56="","",P57)</f>
        <v>32</v>
      </c>
      <c r="R57" s="181"/>
      <c r="S57" s="75">
        <v>32</v>
      </c>
      <c r="T57" s="74">
        <f>IF(T56="","",S57)</f>
        <v>32</v>
      </c>
      <c r="U57" s="181"/>
      <c r="V57" s="75">
        <v>32</v>
      </c>
      <c r="W57" s="74" t="str">
        <f>IF(W56="","",V57)</f>
        <v/>
      </c>
      <c r="X57" s="181"/>
      <c r="Y57" s="76">
        <f>J56</f>
        <v>39</v>
      </c>
      <c r="Z57" s="76">
        <f>Y57</f>
        <v>39</v>
      </c>
      <c r="AA57" s="196"/>
      <c r="AB57" s="169"/>
      <c r="AC57" s="172"/>
    </row>
    <row r="58" spans="1:29" ht="49.5" customHeight="1" thickBot="1" x14ac:dyDescent="0.3">
      <c r="A58" s="185"/>
      <c r="B58" s="242"/>
      <c r="C58" s="242"/>
      <c r="D58" s="242"/>
      <c r="E58" s="242"/>
      <c r="F58" s="194"/>
      <c r="G58" s="200"/>
      <c r="H58" s="203"/>
      <c r="I58" s="206"/>
      <c r="J58" s="209"/>
      <c r="K58" s="203"/>
      <c r="L58" s="27" t="s">
        <v>11</v>
      </c>
      <c r="M58" s="77">
        <f>IF(OR(M56="",M57=""),"",IFERROR(M56/M57,0))</f>
        <v>0.28125</v>
      </c>
      <c r="N58" s="78">
        <f>IF(OR(N56="",N57=""),"",IFERROR(N56/N57,0))</f>
        <v>0.28125</v>
      </c>
      <c r="O58" s="182"/>
      <c r="P58" s="78">
        <f>IF(OR(P56="",P57=""),"",IFERROR(P56/P57,0))</f>
        <v>0.28125</v>
      </c>
      <c r="Q58" s="78">
        <f>IF(OR(Q56="",Q57=""),"",IFERROR(Q56/Q57,0))</f>
        <v>0.28125</v>
      </c>
      <c r="R58" s="182"/>
      <c r="S58" s="78">
        <f>IF(OR(S56="",S57=""),"",IFERROR(S56/S57,0))</f>
        <v>0.28125</v>
      </c>
      <c r="T58" s="78">
        <f>IF(OR(T56="",T57=""),"",IFERROR(T56/T57,0))</f>
        <v>0.28125</v>
      </c>
      <c r="U58" s="182"/>
      <c r="V58" s="78">
        <f>IF(OR(V56="",V57=""),"",IFERROR(V56/V57,0))</f>
        <v>0.15625</v>
      </c>
      <c r="W58" s="78" t="str">
        <f>IF(OR(W56="",W57=""),"",IFERROR(W56/W57,0))</f>
        <v/>
      </c>
      <c r="X58" s="182"/>
      <c r="Y58" s="78">
        <f>(Y56/Y57)*100%</f>
        <v>0.82051282051282048</v>
      </c>
      <c r="Z58" s="78">
        <f>(Z56/Z57)</f>
        <v>0.69230769230769229</v>
      </c>
      <c r="AA58" s="197"/>
      <c r="AB58" s="170"/>
      <c r="AC58" s="173"/>
    </row>
    <row r="59" spans="1:29" ht="41.25" customHeight="1" x14ac:dyDescent="0.25">
      <c r="A59" s="183" t="s">
        <v>150</v>
      </c>
      <c r="B59" s="240" t="s">
        <v>168</v>
      </c>
      <c r="C59" s="240" t="s">
        <v>169</v>
      </c>
      <c r="D59" s="240" t="s">
        <v>215</v>
      </c>
      <c r="E59" s="240" t="s">
        <v>27</v>
      </c>
      <c r="F59" s="192">
        <v>60</v>
      </c>
      <c r="G59" s="198">
        <v>549</v>
      </c>
      <c r="H59" s="273">
        <f>IFERROR(F59/G59,"")</f>
        <v>0.10928961748633879</v>
      </c>
      <c r="I59" s="270">
        <v>60</v>
      </c>
      <c r="J59" s="270">
        <v>366</v>
      </c>
      <c r="K59" s="277">
        <f>IFERROR(I59/J59,"")</f>
        <v>0.16393442622950818</v>
      </c>
      <c r="L59" s="28" t="s">
        <v>0</v>
      </c>
      <c r="M59" s="69">
        <v>20</v>
      </c>
      <c r="N59" s="70">
        <v>30</v>
      </c>
      <c r="O59" s="180">
        <f>IF(N59&gt;=0,IFERROR(N59/M59,0),"")</f>
        <v>1.5</v>
      </c>
      <c r="P59" s="71">
        <v>10</v>
      </c>
      <c r="Q59" s="72">
        <v>10</v>
      </c>
      <c r="R59" s="180">
        <f>IF(Q59&gt;=0,IFERROR(Q59/P59,0),"")</f>
        <v>1</v>
      </c>
      <c r="S59" s="71">
        <v>20</v>
      </c>
      <c r="T59" s="70">
        <v>19</v>
      </c>
      <c r="U59" s="180">
        <f>IF(T59&gt;=0,IFERROR(T59/S59,0),"")</f>
        <v>0.95</v>
      </c>
      <c r="V59" s="71">
        <v>10</v>
      </c>
      <c r="W59" s="70"/>
      <c r="X59" s="180">
        <f>IF(W59&gt;=0,IFERROR(W59/V59,0),"")</f>
        <v>0</v>
      </c>
      <c r="Y59" s="91">
        <f>M59+P59+S59+V59</f>
        <v>60</v>
      </c>
      <c r="Z59" s="92">
        <f>N59+Q59+T59+W59</f>
        <v>59</v>
      </c>
      <c r="AA59" s="223">
        <f>IF(AND(Z59&lt;0.000000000001,Y59&lt;0.000000000000001),"",IFERROR(Z59/Y59,0))</f>
        <v>0.98333333333333328</v>
      </c>
      <c r="AB59" s="168" t="s">
        <v>170</v>
      </c>
      <c r="AC59" s="171" t="s">
        <v>27</v>
      </c>
    </row>
    <row r="60" spans="1:29" ht="40.5" customHeight="1" x14ac:dyDescent="0.25">
      <c r="A60" s="184"/>
      <c r="B60" s="241"/>
      <c r="C60" s="241"/>
      <c r="D60" s="241"/>
      <c r="E60" s="241"/>
      <c r="F60" s="193"/>
      <c r="G60" s="199"/>
      <c r="H60" s="274"/>
      <c r="I60" s="205"/>
      <c r="J60" s="205"/>
      <c r="K60" s="278"/>
      <c r="L60" s="26" t="s">
        <v>1</v>
      </c>
      <c r="M60" s="83">
        <v>60</v>
      </c>
      <c r="N60" s="74">
        <f>IF(N59="","",M60)</f>
        <v>60</v>
      </c>
      <c r="O60" s="181"/>
      <c r="P60" s="75">
        <v>60</v>
      </c>
      <c r="Q60" s="74">
        <f>IF(Q59="","",P60)</f>
        <v>60</v>
      </c>
      <c r="R60" s="181"/>
      <c r="S60" s="75">
        <v>60</v>
      </c>
      <c r="T60" s="74">
        <f>IF(T59="","",S60)</f>
        <v>60</v>
      </c>
      <c r="U60" s="181"/>
      <c r="V60" s="75">
        <v>60</v>
      </c>
      <c r="W60" s="74" t="str">
        <f>IF(W59="","",V60)</f>
        <v/>
      </c>
      <c r="X60" s="181"/>
      <c r="Y60" s="76">
        <f>J59</f>
        <v>366</v>
      </c>
      <c r="Z60" s="76">
        <f>Y60</f>
        <v>366</v>
      </c>
      <c r="AA60" s="196"/>
      <c r="AB60" s="169"/>
      <c r="AC60" s="172"/>
    </row>
    <row r="61" spans="1:29" ht="40.5" customHeight="1" thickBot="1" x14ac:dyDescent="0.3">
      <c r="A61" s="185"/>
      <c r="B61" s="242"/>
      <c r="C61" s="242"/>
      <c r="D61" s="242"/>
      <c r="E61" s="242"/>
      <c r="F61" s="194"/>
      <c r="G61" s="200"/>
      <c r="H61" s="275"/>
      <c r="I61" s="276"/>
      <c r="J61" s="276"/>
      <c r="K61" s="279"/>
      <c r="L61" s="37" t="s">
        <v>11</v>
      </c>
      <c r="M61" s="77">
        <f>IF(OR(M59="",M60=""),"",IFERROR(M59/M60,0))</f>
        <v>0.33333333333333331</v>
      </c>
      <c r="N61" s="78">
        <f>IF(OR(N59="",N60=""),"",IFERROR(N59/N60,0))</f>
        <v>0.5</v>
      </c>
      <c r="O61" s="182"/>
      <c r="P61" s="78">
        <f>IF(OR(P59="",P60=""),"",IFERROR(P59/P60,0))</f>
        <v>0.16666666666666666</v>
      </c>
      <c r="Q61" s="78">
        <f>IF(OR(Q59="",Q60=""),"",IFERROR(Q59/Q60,0))</f>
        <v>0.16666666666666666</v>
      </c>
      <c r="R61" s="182"/>
      <c r="S61" s="78">
        <f>IF(OR(S59="",S60=""),"",IFERROR(S59/S60,0))</f>
        <v>0.33333333333333331</v>
      </c>
      <c r="T61" s="78">
        <f>IF(OR(T59="",T60=""),"",IFERROR(T59/T60,0))</f>
        <v>0.31666666666666665</v>
      </c>
      <c r="U61" s="182"/>
      <c r="V61" s="78">
        <f>IF(OR(V59="",V60=""),"",IFERROR(V59/V60,0))</f>
        <v>0.16666666666666666</v>
      </c>
      <c r="W61" s="78" t="str">
        <f>IF(OR(W59="",W60=""),"",IFERROR(W59/W60,0))</f>
        <v/>
      </c>
      <c r="X61" s="182"/>
      <c r="Y61" s="78">
        <f>(Y59/Y60)*100%</f>
        <v>0.16393442622950818</v>
      </c>
      <c r="Z61" s="78">
        <f>(Z59/Z60)</f>
        <v>0.16120218579234974</v>
      </c>
      <c r="AA61" s="272"/>
      <c r="AB61" s="170"/>
      <c r="AC61" s="173"/>
    </row>
    <row r="62" spans="1:29" ht="30" customHeight="1" x14ac:dyDescent="0.25">
      <c r="A62" s="264" t="s">
        <v>210</v>
      </c>
      <c r="B62" s="267" t="s">
        <v>115</v>
      </c>
      <c r="C62" s="267" t="s">
        <v>116</v>
      </c>
      <c r="D62" s="267" t="s">
        <v>117</v>
      </c>
      <c r="E62" s="267" t="s">
        <v>60</v>
      </c>
      <c r="F62" s="252">
        <v>74</v>
      </c>
      <c r="G62" s="252">
        <v>228</v>
      </c>
      <c r="H62" s="255">
        <f>IFERROR(F62/G62,"")</f>
        <v>0.32456140350877194</v>
      </c>
      <c r="I62" s="258">
        <v>75</v>
      </c>
      <c r="J62" s="258">
        <v>228</v>
      </c>
      <c r="K62" s="255">
        <f>IFERROR(I62/J62-1,"")</f>
        <v>-0.67105263157894735</v>
      </c>
      <c r="L62" s="107" t="s">
        <v>0</v>
      </c>
      <c r="M62" s="109">
        <v>0</v>
      </c>
      <c r="N62" s="106"/>
      <c r="O62" s="261">
        <f>IF(N62&gt;=0,IFERROR(N62/M62,0),"")</f>
        <v>0</v>
      </c>
      <c r="P62" s="97">
        <v>37</v>
      </c>
      <c r="Q62" s="106">
        <v>40</v>
      </c>
      <c r="R62" s="261">
        <f>IF(Q62&gt;=0,IFERROR(Q62/P62,0),"")</f>
        <v>1.0810810810810811</v>
      </c>
      <c r="S62" s="97">
        <v>0</v>
      </c>
      <c r="T62" s="106"/>
      <c r="U62" s="261">
        <f>IF(T62&gt;=0,IFERROR(T62/S62,0),"")</f>
        <v>0</v>
      </c>
      <c r="V62" s="97">
        <v>38</v>
      </c>
      <c r="W62" s="106"/>
      <c r="X62" s="261">
        <f>IF(W62&gt;=0,IFERROR(W62/V62,0),"")</f>
        <v>0</v>
      </c>
      <c r="Y62" s="91">
        <f>M62+P62+S62+V62</f>
        <v>75</v>
      </c>
      <c r="Z62" s="92">
        <f>N62+Q62+T62+W62</f>
        <v>40</v>
      </c>
      <c r="AA62" s="195">
        <f>IF(AND(Z62&lt;0.000000000001,Y62&lt;0.000000000000001),"",IFERROR(Z62/Y62,0))</f>
        <v>0.53333333333333333</v>
      </c>
      <c r="AB62" s="246" t="s">
        <v>118</v>
      </c>
      <c r="AC62" s="249" t="s">
        <v>60</v>
      </c>
    </row>
    <row r="63" spans="1:29" ht="30" customHeight="1" x14ac:dyDescent="0.25">
      <c r="A63" s="265"/>
      <c r="B63" s="268"/>
      <c r="C63" s="268"/>
      <c r="D63" s="268"/>
      <c r="E63" s="268"/>
      <c r="F63" s="253"/>
      <c r="G63" s="253"/>
      <c r="H63" s="256"/>
      <c r="I63" s="259"/>
      <c r="J63" s="259"/>
      <c r="K63" s="256"/>
      <c r="L63" s="108" t="s">
        <v>1</v>
      </c>
      <c r="M63" s="98">
        <v>0</v>
      </c>
      <c r="N63" s="98" t="str">
        <f>IF(N62="","",M63)</f>
        <v/>
      </c>
      <c r="O63" s="262"/>
      <c r="P63" s="99">
        <v>75</v>
      </c>
      <c r="Q63" s="98">
        <f>IF(Q62="","",P63)</f>
        <v>75</v>
      </c>
      <c r="R63" s="262"/>
      <c r="S63" s="99">
        <v>0</v>
      </c>
      <c r="T63" s="98" t="str">
        <f>IF(T62="","",S63)</f>
        <v/>
      </c>
      <c r="U63" s="262"/>
      <c r="V63" s="99">
        <v>75</v>
      </c>
      <c r="W63" s="98" t="str">
        <f>IF(W62="","",V63)</f>
        <v/>
      </c>
      <c r="X63" s="262"/>
      <c r="Y63" s="105">
        <f>J62</f>
        <v>228</v>
      </c>
      <c r="Z63" s="105">
        <f>Y63</f>
        <v>228</v>
      </c>
      <c r="AA63" s="196"/>
      <c r="AB63" s="247"/>
      <c r="AC63" s="250"/>
    </row>
    <row r="64" spans="1:29" ht="30" customHeight="1" thickBot="1" x14ac:dyDescent="0.3">
      <c r="A64" s="266"/>
      <c r="B64" s="269"/>
      <c r="C64" s="269"/>
      <c r="D64" s="269"/>
      <c r="E64" s="269"/>
      <c r="F64" s="254"/>
      <c r="G64" s="254"/>
      <c r="H64" s="257"/>
      <c r="I64" s="260"/>
      <c r="J64" s="260"/>
      <c r="K64" s="257"/>
      <c r="L64" s="27" t="s">
        <v>11</v>
      </c>
      <c r="M64" s="100">
        <f>IF(OR(M62="",M63=""),"",IFERROR(M62/M63,0))</f>
        <v>0</v>
      </c>
      <c r="N64" s="101" t="str">
        <f>IF(OR(N62="",N63=""),"",IFERROR(N62/N63,0))</f>
        <v/>
      </c>
      <c r="O64" s="263"/>
      <c r="P64" s="101">
        <f>IF(OR(P62="",P63=""),"",IFERROR(P62/P63,0))</f>
        <v>0.49333333333333335</v>
      </c>
      <c r="Q64" s="101">
        <f>IF(OR(Q62="",Q63=""),"",IFERROR(Q62/Q63,0))</f>
        <v>0.53333333333333333</v>
      </c>
      <c r="R64" s="263"/>
      <c r="S64" s="101">
        <f>IF(OR(S62="",S63=""),"",IFERROR(S62/S63,0))</f>
        <v>0</v>
      </c>
      <c r="T64" s="101"/>
      <c r="U64" s="263"/>
      <c r="V64" s="101">
        <f>IF(OR(V62="",V63=""),"",IFERROR(V62/V63,0))</f>
        <v>0.50666666666666671</v>
      </c>
      <c r="W64" s="101" t="str">
        <f>IF(OR(W62="",W63=""),"",IFERROR(W62/W63,0))</f>
        <v/>
      </c>
      <c r="X64" s="263"/>
      <c r="Y64" s="101">
        <f>(Y62/Y63)*100%</f>
        <v>0.32894736842105265</v>
      </c>
      <c r="Z64" s="101">
        <f>(Z62/Z63)</f>
        <v>0.17543859649122806</v>
      </c>
      <c r="AA64" s="197"/>
      <c r="AB64" s="248"/>
      <c r="AC64" s="251"/>
    </row>
    <row r="65" spans="1:29" ht="30" customHeight="1" x14ac:dyDescent="0.25">
      <c r="A65" s="183" t="s">
        <v>179</v>
      </c>
      <c r="B65" s="240" t="s">
        <v>119</v>
      </c>
      <c r="C65" s="240" t="s">
        <v>120</v>
      </c>
      <c r="D65" s="240" t="s">
        <v>121</v>
      </c>
      <c r="E65" s="240" t="s">
        <v>25</v>
      </c>
      <c r="F65" s="192">
        <v>1</v>
      </c>
      <c r="G65" s="198">
        <v>1</v>
      </c>
      <c r="H65" s="201">
        <f>IFERROR(F65/G65,"")</f>
        <v>1</v>
      </c>
      <c r="I65" s="204">
        <v>1</v>
      </c>
      <c r="J65" s="207">
        <v>1</v>
      </c>
      <c r="K65" s="201">
        <f>IFERROR(I65/J65-1,"")</f>
        <v>0</v>
      </c>
      <c r="L65" s="25" t="s">
        <v>0</v>
      </c>
      <c r="M65" s="69">
        <v>0</v>
      </c>
      <c r="N65" s="70"/>
      <c r="O65" s="180">
        <f>IF(N65&gt;=0,IFERROR(N65/M65,0),"")</f>
        <v>0</v>
      </c>
      <c r="P65" s="71">
        <v>0</v>
      </c>
      <c r="Q65" s="72"/>
      <c r="R65" s="180">
        <f>IF(Q65&gt;=0,IFERROR(Q65/P65,0),"")</f>
        <v>0</v>
      </c>
      <c r="S65" s="71">
        <v>0</v>
      </c>
      <c r="T65" s="71"/>
      <c r="U65" s="243"/>
      <c r="V65" s="71">
        <v>1</v>
      </c>
      <c r="W65" s="70"/>
      <c r="X65" s="180">
        <f t="shared" ref="X65" si="1">IF(W65&gt;=0,IFERROR(W65/V65,0),"")</f>
        <v>0</v>
      </c>
      <c r="Y65" s="91">
        <f>M65+P65+S65+V65</f>
        <v>1</v>
      </c>
      <c r="Z65" s="92">
        <f>N65+Q65+T65+W65</f>
        <v>0</v>
      </c>
      <c r="AA65" s="195">
        <f>IF(AND(Z65&lt;0.000000000001,Y65&lt;0.000000000000001),"",IFERROR(Z65/Y65,0))</f>
        <v>0</v>
      </c>
      <c r="AB65" s="168" t="s">
        <v>190</v>
      </c>
      <c r="AC65" s="171" t="s">
        <v>25</v>
      </c>
    </row>
    <row r="66" spans="1:29" ht="30" customHeight="1" x14ac:dyDescent="0.25">
      <c r="A66" s="184"/>
      <c r="B66" s="241"/>
      <c r="C66" s="241"/>
      <c r="D66" s="241"/>
      <c r="E66" s="241"/>
      <c r="F66" s="193"/>
      <c r="G66" s="199"/>
      <c r="H66" s="202"/>
      <c r="I66" s="205"/>
      <c r="J66" s="208"/>
      <c r="K66" s="202"/>
      <c r="L66" s="26" t="s">
        <v>1</v>
      </c>
      <c r="M66" s="74">
        <v>0</v>
      </c>
      <c r="N66" s="74" t="str">
        <f>IF(N65="","",M66)</f>
        <v/>
      </c>
      <c r="O66" s="181"/>
      <c r="P66" s="75">
        <v>0</v>
      </c>
      <c r="Q66" s="74" t="str">
        <f>IF(Q65="","",P66)</f>
        <v/>
      </c>
      <c r="R66" s="181"/>
      <c r="S66" s="75">
        <v>0</v>
      </c>
      <c r="T66" s="74" t="str">
        <f>IF(T65="","",S66)</f>
        <v/>
      </c>
      <c r="U66" s="244"/>
      <c r="V66" s="75">
        <v>1</v>
      </c>
      <c r="W66" s="74" t="str">
        <f>IF(W65="","",V66)</f>
        <v/>
      </c>
      <c r="X66" s="181"/>
      <c r="Y66" s="76">
        <f>J65</f>
        <v>1</v>
      </c>
      <c r="Z66" s="76">
        <f>Y66</f>
        <v>1</v>
      </c>
      <c r="AA66" s="196"/>
      <c r="AB66" s="169"/>
      <c r="AC66" s="172"/>
    </row>
    <row r="67" spans="1:29" ht="30" customHeight="1" thickBot="1" x14ac:dyDescent="0.3">
      <c r="A67" s="185"/>
      <c r="B67" s="242"/>
      <c r="C67" s="242"/>
      <c r="D67" s="242"/>
      <c r="E67" s="242"/>
      <c r="F67" s="194"/>
      <c r="G67" s="200"/>
      <c r="H67" s="203"/>
      <c r="I67" s="206"/>
      <c r="J67" s="209"/>
      <c r="K67" s="203"/>
      <c r="L67" s="27" t="s">
        <v>11</v>
      </c>
      <c r="M67" s="77"/>
      <c r="N67" s="78"/>
      <c r="O67" s="182"/>
      <c r="P67" s="78">
        <f>IF(OR(P65="",P66=""),"",IFERROR(P65/P66,0))</f>
        <v>0</v>
      </c>
      <c r="Q67" s="78" t="str">
        <f>IF(OR(Q65="",Q66=""),"",IFERROR(Q65/Q66,0))</f>
        <v/>
      </c>
      <c r="R67" s="182"/>
      <c r="S67" s="78"/>
      <c r="T67" s="78"/>
      <c r="U67" s="245"/>
      <c r="V67" s="78">
        <f>IF(OR(V65="",V66=""),"",IFERROR(V65/V66,0))</f>
        <v>1</v>
      </c>
      <c r="W67" s="78" t="str">
        <f>IF(OR(W65="",W66=""),"",IFERROR(W65/W66,0))</f>
        <v/>
      </c>
      <c r="X67" s="182"/>
      <c r="Y67" s="78">
        <f>(Y65/Y66)*100%</f>
        <v>1</v>
      </c>
      <c r="Z67" s="78">
        <f>(Z65/Z66)</f>
        <v>0</v>
      </c>
      <c r="AA67" s="197"/>
      <c r="AB67" s="170"/>
      <c r="AC67" s="173"/>
    </row>
    <row r="68" spans="1:29" ht="30" customHeight="1" x14ac:dyDescent="0.25">
      <c r="A68" s="183" t="s">
        <v>179</v>
      </c>
      <c r="B68" s="240" t="s">
        <v>122</v>
      </c>
      <c r="C68" s="240" t="s">
        <v>123</v>
      </c>
      <c r="D68" s="240" t="s">
        <v>124</v>
      </c>
      <c r="E68" s="240" t="s">
        <v>70</v>
      </c>
      <c r="F68" s="192">
        <v>670</v>
      </c>
      <c r="G68" s="198">
        <v>670</v>
      </c>
      <c r="H68" s="201">
        <f>IFERROR(F68/G68-1,"")</f>
        <v>0</v>
      </c>
      <c r="I68" s="204">
        <v>670</v>
      </c>
      <c r="J68" s="207">
        <v>670</v>
      </c>
      <c r="K68" s="201">
        <f>IFERROR(I68/J68-1,"")</f>
        <v>0</v>
      </c>
      <c r="L68" s="25" t="s">
        <v>0</v>
      </c>
      <c r="M68" s="69">
        <v>200</v>
      </c>
      <c r="N68" s="70">
        <v>200</v>
      </c>
      <c r="O68" s="180">
        <f>IF(N68&gt;=0,IFERROR(N68/M68,0),"")</f>
        <v>1</v>
      </c>
      <c r="P68" s="69">
        <v>200</v>
      </c>
      <c r="Q68" s="72">
        <v>200</v>
      </c>
      <c r="R68" s="180">
        <f>IF(Q68&gt;=0,IFERROR(Q68/P68,0),"")</f>
        <v>1</v>
      </c>
      <c r="S68" s="69">
        <v>200</v>
      </c>
      <c r="T68" s="70">
        <v>200</v>
      </c>
      <c r="U68" s="180">
        <f>IF(T68&gt;=0,IFERROR(T68/S68,0),"")</f>
        <v>1</v>
      </c>
      <c r="V68" s="71">
        <v>70</v>
      </c>
      <c r="W68" s="70"/>
      <c r="X68" s="180">
        <f t="shared" ref="X68" si="2">IF(W68&gt;=0,IFERROR(W68/V68,0),"")</f>
        <v>0</v>
      </c>
      <c r="Y68" s="91">
        <f>M68+P68+S68+V68</f>
        <v>670</v>
      </c>
      <c r="Z68" s="92">
        <f>N68+Q68+T68+W68</f>
        <v>600</v>
      </c>
      <c r="AA68" s="195">
        <f>IF(AND(Z68&lt;0.000000000001,Y68&lt;0.000000000000001),"",IFERROR(Z68/Y68,0))</f>
        <v>0.89552238805970152</v>
      </c>
      <c r="AB68" s="168" t="s">
        <v>191</v>
      </c>
      <c r="AC68" s="171" t="s">
        <v>70</v>
      </c>
    </row>
    <row r="69" spans="1:29" ht="30" customHeight="1" x14ac:dyDescent="0.25">
      <c r="A69" s="184"/>
      <c r="B69" s="241"/>
      <c r="C69" s="241"/>
      <c r="D69" s="241"/>
      <c r="E69" s="241"/>
      <c r="F69" s="193"/>
      <c r="G69" s="199"/>
      <c r="H69" s="202"/>
      <c r="I69" s="205"/>
      <c r="J69" s="208"/>
      <c r="K69" s="202"/>
      <c r="L69" s="26" t="s">
        <v>1</v>
      </c>
      <c r="M69" s="74">
        <v>670</v>
      </c>
      <c r="N69" s="74">
        <f>IF(N68="","",M69)</f>
        <v>670</v>
      </c>
      <c r="O69" s="181"/>
      <c r="P69" s="74">
        <v>670</v>
      </c>
      <c r="Q69" s="74">
        <f>IF(Q68="","",P69)</f>
        <v>670</v>
      </c>
      <c r="R69" s="181"/>
      <c r="S69" s="74">
        <v>670</v>
      </c>
      <c r="T69" s="74">
        <f>IF(T68="","",S69)</f>
        <v>670</v>
      </c>
      <c r="U69" s="181"/>
      <c r="V69" s="75">
        <v>670</v>
      </c>
      <c r="W69" s="74" t="str">
        <f>IF(W68="","",V69)</f>
        <v/>
      </c>
      <c r="X69" s="181"/>
      <c r="Y69" s="76">
        <f>J68</f>
        <v>670</v>
      </c>
      <c r="Z69" s="76">
        <f>Y69</f>
        <v>670</v>
      </c>
      <c r="AA69" s="196"/>
      <c r="AB69" s="169"/>
      <c r="AC69" s="172"/>
    </row>
    <row r="70" spans="1:29" ht="30" customHeight="1" thickBot="1" x14ac:dyDescent="0.3">
      <c r="A70" s="185"/>
      <c r="B70" s="242"/>
      <c r="C70" s="242"/>
      <c r="D70" s="242"/>
      <c r="E70" s="242"/>
      <c r="F70" s="194"/>
      <c r="G70" s="200"/>
      <c r="H70" s="203"/>
      <c r="I70" s="206"/>
      <c r="J70" s="209"/>
      <c r="K70" s="203"/>
      <c r="L70" s="27" t="s">
        <v>11</v>
      </c>
      <c r="M70" s="77">
        <f>IF(OR(M68="",M69=""),"",IFERROR(M68/M69,0))</f>
        <v>0.29850746268656714</v>
      </c>
      <c r="N70" s="78">
        <f>IF(OR(N68="",N69=""),"",IFERROR(N68/N69,0))</f>
        <v>0.29850746268656714</v>
      </c>
      <c r="O70" s="182"/>
      <c r="P70" s="78">
        <f>IF(OR(P68="",P69=""),"",IFERROR(P68/P69,0))</f>
        <v>0.29850746268656714</v>
      </c>
      <c r="Q70" s="78">
        <f>IF(OR(Q68="",Q69=""),"",IFERROR(Q68/Q69,0))</f>
        <v>0.29850746268656714</v>
      </c>
      <c r="R70" s="182"/>
      <c r="S70" s="78">
        <f>IF(OR(S68="",S69=""),"",IFERROR(S68/S69,0))</f>
        <v>0.29850746268656714</v>
      </c>
      <c r="T70" s="78">
        <f>IF(OR(T68="",T69=""),"",IFERROR(T68/T69,0))</f>
        <v>0.29850746268656714</v>
      </c>
      <c r="U70" s="182"/>
      <c r="V70" s="78">
        <f>IF(OR(V68="",V69=""),"",IFERROR(V68/V69,0))</f>
        <v>0.1044776119402985</v>
      </c>
      <c r="W70" s="78" t="str">
        <f>IF(OR(W68="",W69=""),"",IFERROR(W68/W69,0))</f>
        <v/>
      </c>
      <c r="X70" s="182"/>
      <c r="Y70" s="78">
        <f>(Y68/Y69)*100%</f>
        <v>1</v>
      </c>
      <c r="Z70" s="78">
        <f>(Z68/Z69)</f>
        <v>0.89552238805970152</v>
      </c>
      <c r="AA70" s="197"/>
      <c r="AB70" s="170"/>
      <c r="AC70" s="173"/>
    </row>
    <row r="71" spans="1:29" s="4" customFormat="1" ht="30" customHeight="1" thickBot="1" x14ac:dyDescent="0.35">
      <c r="A71" s="239" t="s">
        <v>17</v>
      </c>
      <c r="B71" s="234"/>
      <c r="C71" s="234"/>
      <c r="D71" s="234"/>
      <c r="E71" s="234"/>
      <c r="F71" s="234"/>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row>
    <row r="72" spans="1:29" ht="30" customHeight="1" x14ac:dyDescent="0.25">
      <c r="A72" s="213" t="s">
        <v>179</v>
      </c>
      <c r="B72" s="236" t="s">
        <v>125</v>
      </c>
      <c r="C72" s="236" t="s">
        <v>126</v>
      </c>
      <c r="D72" s="236" t="s">
        <v>129</v>
      </c>
      <c r="E72" s="236" t="s">
        <v>60</v>
      </c>
      <c r="F72" s="192">
        <v>2132</v>
      </c>
      <c r="G72" s="198">
        <v>4684</v>
      </c>
      <c r="H72" s="201">
        <f>IFERROR(F72/G72,"")</f>
        <v>0.45516652433817251</v>
      </c>
      <c r="I72" s="204">
        <v>2500</v>
      </c>
      <c r="J72" s="207">
        <v>4654</v>
      </c>
      <c r="K72" s="201">
        <f>IFERROR(I72/J72-1,"")</f>
        <v>-0.46282767511817791</v>
      </c>
      <c r="L72" s="25" t="s">
        <v>0</v>
      </c>
      <c r="M72" s="84">
        <v>1200</v>
      </c>
      <c r="N72" s="82">
        <v>2404</v>
      </c>
      <c r="O72" s="210">
        <f>IF(N72&gt;=0,IFERROR(N72/M72,0),"")</f>
        <v>2.0033333333333334</v>
      </c>
      <c r="P72" s="73">
        <v>50</v>
      </c>
      <c r="Q72" s="85">
        <v>129</v>
      </c>
      <c r="R72" s="210">
        <f>IF(Q72&gt;=0,IFERROR(Q72/P72,0),"")</f>
        <v>2.58</v>
      </c>
      <c r="S72" s="73">
        <v>1200</v>
      </c>
      <c r="T72" s="82">
        <v>2268</v>
      </c>
      <c r="U72" s="210">
        <f>IF(T72&gt;=0,IFERROR(T72/S72,0),"")</f>
        <v>1.89</v>
      </c>
      <c r="V72" s="73">
        <v>50</v>
      </c>
      <c r="W72" s="82"/>
      <c r="X72" s="210">
        <f>IF(W72&gt;=0,IFERROR(W72/V72,0),"")</f>
        <v>0</v>
      </c>
      <c r="Y72" s="91">
        <f>M72+P72+S72+V72</f>
        <v>2500</v>
      </c>
      <c r="Z72" s="92">
        <f>N72+Q72+T72+W72</f>
        <v>4801</v>
      </c>
      <c r="AA72" s="195">
        <f>IF(AND(Z72&lt;0.000000000001,Y72&lt;0.000000000000001),"",IFERROR(Z72/Y72,0))</f>
        <v>1.9204000000000001</v>
      </c>
      <c r="AB72" s="168" t="s">
        <v>128</v>
      </c>
      <c r="AC72" s="171" t="s">
        <v>60</v>
      </c>
    </row>
    <row r="73" spans="1:29" ht="33" customHeight="1" x14ac:dyDescent="0.25">
      <c r="A73" s="214"/>
      <c r="B73" s="237"/>
      <c r="C73" s="237"/>
      <c r="D73" s="237"/>
      <c r="E73" s="237"/>
      <c r="F73" s="193"/>
      <c r="G73" s="199"/>
      <c r="H73" s="202"/>
      <c r="I73" s="205"/>
      <c r="J73" s="208"/>
      <c r="K73" s="202"/>
      <c r="L73" s="26" t="s">
        <v>1</v>
      </c>
      <c r="M73" s="74">
        <v>2500</v>
      </c>
      <c r="N73" s="74">
        <f>IF(N72="","",M73)</f>
        <v>2500</v>
      </c>
      <c r="O73" s="181"/>
      <c r="P73" s="75">
        <v>2500</v>
      </c>
      <c r="Q73" s="74">
        <f>IF(Q72="","",P73)</f>
        <v>2500</v>
      </c>
      <c r="R73" s="181"/>
      <c r="S73" s="75">
        <v>2500</v>
      </c>
      <c r="T73" s="74">
        <f>IF(T72="","",S73)</f>
        <v>2500</v>
      </c>
      <c r="U73" s="181"/>
      <c r="V73" s="75">
        <v>2500</v>
      </c>
      <c r="W73" s="74" t="str">
        <f>IF(W72="","",V73)</f>
        <v/>
      </c>
      <c r="X73" s="181"/>
      <c r="Y73" s="76">
        <f>J72</f>
        <v>4654</v>
      </c>
      <c r="Z73" s="76">
        <v>5859</v>
      </c>
      <c r="AA73" s="196"/>
      <c r="AB73" s="169"/>
      <c r="AC73" s="172"/>
    </row>
    <row r="74" spans="1:29" ht="30" customHeight="1" thickBot="1" x14ac:dyDescent="0.3">
      <c r="A74" s="215"/>
      <c r="B74" s="238"/>
      <c r="C74" s="238"/>
      <c r="D74" s="238"/>
      <c r="E74" s="238"/>
      <c r="F74" s="194"/>
      <c r="G74" s="200"/>
      <c r="H74" s="203"/>
      <c r="I74" s="206"/>
      <c r="J74" s="209"/>
      <c r="K74" s="203"/>
      <c r="L74" s="27" t="s">
        <v>11</v>
      </c>
      <c r="M74" s="77">
        <f>IF(OR(M72="",M73=""),"",IFERROR(M72/M73,0))</f>
        <v>0.48</v>
      </c>
      <c r="N74" s="78">
        <f>IF(OR(N72="",N73=""),"",IFERROR(N72/N73,0))</f>
        <v>0.96160000000000001</v>
      </c>
      <c r="O74" s="182"/>
      <c r="P74" s="78">
        <f>IF(OR(P72="",P73=""),"",IFERROR(P72/P73,0))</f>
        <v>0.02</v>
      </c>
      <c r="Q74" s="78">
        <f>IF(OR(Q72="",Q73=""),"",IFERROR(Q72/Q73,0))</f>
        <v>5.16E-2</v>
      </c>
      <c r="R74" s="182"/>
      <c r="S74" s="78">
        <f>IF(OR(S72="",S73=""),"",IFERROR(S72/S73,0))</f>
        <v>0.48</v>
      </c>
      <c r="T74" s="78"/>
      <c r="U74" s="182"/>
      <c r="V74" s="78">
        <f>IF(OR(V72="",V73=""),"",IFERROR(V72/V73,0))</f>
        <v>0.02</v>
      </c>
      <c r="W74" s="78" t="str">
        <f>IF(OR(W72="",W73=""),"",IFERROR(W72/W73,0))</f>
        <v/>
      </c>
      <c r="X74" s="182"/>
      <c r="Y74" s="78">
        <f>(Y72/Y73)*100%</f>
        <v>0.53717232488182209</v>
      </c>
      <c r="Z74" s="78">
        <f>(Z72/Z73)</f>
        <v>0.81942310974569044</v>
      </c>
      <c r="AA74" s="197"/>
      <c r="AB74" s="170"/>
      <c r="AC74" s="173"/>
    </row>
    <row r="75" spans="1:29" ht="30" customHeight="1" x14ac:dyDescent="0.25">
      <c r="A75" s="213" t="s">
        <v>179</v>
      </c>
      <c r="B75" s="236" t="s">
        <v>130</v>
      </c>
      <c r="C75" s="236" t="s">
        <v>131</v>
      </c>
      <c r="D75" s="236" t="s">
        <v>132</v>
      </c>
      <c r="E75" s="236" t="s">
        <v>60</v>
      </c>
      <c r="F75" s="192">
        <v>1</v>
      </c>
      <c r="G75" s="198">
        <v>1</v>
      </c>
      <c r="H75" s="201">
        <f>IFERROR(F75/G75,"")</f>
        <v>1</v>
      </c>
      <c r="I75" s="204">
        <v>2</v>
      </c>
      <c r="J75" s="207">
        <v>16</v>
      </c>
      <c r="K75" s="201">
        <f>IFERROR(I75/J75-1,"")</f>
        <v>-0.875</v>
      </c>
      <c r="L75" s="25" t="s">
        <v>0</v>
      </c>
      <c r="M75" s="84">
        <v>0</v>
      </c>
      <c r="N75" s="82"/>
      <c r="O75" s="210">
        <f>IF(N75&gt;=0,IFERROR(N75/M75,0),"")</f>
        <v>0</v>
      </c>
      <c r="P75" s="73">
        <v>1</v>
      </c>
      <c r="Q75" s="85">
        <v>1</v>
      </c>
      <c r="R75" s="210">
        <f>IF(Q75&gt;=0,IFERROR(Q75/P75,0),"")</f>
        <v>1</v>
      </c>
      <c r="S75" s="73">
        <v>1</v>
      </c>
      <c r="T75" s="82">
        <v>0</v>
      </c>
      <c r="U75" s="210">
        <f>IF(T75&gt;=0,IFERROR(T75/S75,0),"")</f>
        <v>0</v>
      </c>
      <c r="V75" s="73">
        <v>0</v>
      </c>
      <c r="W75" s="82"/>
      <c r="X75" s="230">
        <f>IF(W75&gt;=0,IFERROR(W75/V75,0),"")</f>
        <v>0</v>
      </c>
      <c r="Y75" s="91">
        <f>M75+P75+S75+V75</f>
        <v>2</v>
      </c>
      <c r="Z75" s="92">
        <f>N75+Q75+T75+W75</f>
        <v>1</v>
      </c>
      <c r="AA75" s="195">
        <f>IF(AND(Z75&lt;0.000000000001,Y75&lt;0.000000000000001),"",IFERROR(Z75/Y75,0))</f>
        <v>0.5</v>
      </c>
      <c r="AB75" s="168" t="s">
        <v>133</v>
      </c>
      <c r="AC75" s="171" t="s">
        <v>60</v>
      </c>
    </row>
    <row r="76" spans="1:29" ht="30" customHeight="1" x14ac:dyDescent="0.25">
      <c r="A76" s="214"/>
      <c r="B76" s="237"/>
      <c r="C76" s="237"/>
      <c r="D76" s="237"/>
      <c r="E76" s="237"/>
      <c r="F76" s="193"/>
      <c r="G76" s="199"/>
      <c r="H76" s="202"/>
      <c r="I76" s="205"/>
      <c r="J76" s="208"/>
      <c r="K76" s="202"/>
      <c r="L76" s="26" t="s">
        <v>1</v>
      </c>
      <c r="M76" s="74">
        <v>0</v>
      </c>
      <c r="N76" s="74" t="str">
        <f>IF(N75="","",M76)</f>
        <v/>
      </c>
      <c r="O76" s="181"/>
      <c r="P76" s="75">
        <v>2</v>
      </c>
      <c r="Q76" s="74">
        <f>IF(Q75="","",P76)</f>
        <v>2</v>
      </c>
      <c r="R76" s="181"/>
      <c r="S76" s="75">
        <v>2</v>
      </c>
      <c r="T76" s="74">
        <f>IF(T75="","",S76)</f>
        <v>2</v>
      </c>
      <c r="U76" s="181"/>
      <c r="V76" s="75">
        <v>0</v>
      </c>
      <c r="W76" s="74" t="str">
        <f>IF(W75="","",V76)</f>
        <v/>
      </c>
      <c r="X76" s="231"/>
      <c r="Y76" s="76">
        <f>J75</f>
        <v>16</v>
      </c>
      <c r="Z76" s="76">
        <f>Y76</f>
        <v>16</v>
      </c>
      <c r="AA76" s="196"/>
      <c r="AB76" s="169"/>
      <c r="AC76" s="172"/>
    </row>
    <row r="77" spans="1:29" ht="30" customHeight="1" thickBot="1" x14ac:dyDescent="0.3">
      <c r="A77" s="215"/>
      <c r="B77" s="238"/>
      <c r="C77" s="238"/>
      <c r="D77" s="238"/>
      <c r="E77" s="238"/>
      <c r="F77" s="194"/>
      <c r="G77" s="200"/>
      <c r="H77" s="203"/>
      <c r="I77" s="206"/>
      <c r="J77" s="209"/>
      <c r="K77" s="203"/>
      <c r="L77" s="27" t="s">
        <v>11</v>
      </c>
      <c r="M77" s="77"/>
      <c r="N77" s="78"/>
      <c r="O77" s="182"/>
      <c r="P77" s="78">
        <f>IF(OR(P75="",P76=""),"",IFERROR(P75/P76,0))</f>
        <v>0.5</v>
      </c>
      <c r="Q77" s="78">
        <f>IF(OR(Q75="",Q76=""),"",IFERROR(Q75/Q76,0))</f>
        <v>0.5</v>
      </c>
      <c r="R77" s="182"/>
      <c r="S77" s="78">
        <f>IF(OR(S75="",S76=""),"",IFERROR(S75/S76,0))</f>
        <v>0.5</v>
      </c>
      <c r="T77" s="78">
        <f>IF(OR(T75="",T76=""),"",IFERROR(T75/T76,0))</f>
        <v>0</v>
      </c>
      <c r="U77" s="182"/>
      <c r="V77" s="78">
        <f>IF(OR(V75="",V76=""),"",IFERROR(V75/V76,0))</f>
        <v>0</v>
      </c>
      <c r="W77" s="78" t="str">
        <f>IF(OR(W75="",W76=""),"",IFERROR(W75/W76,0))</f>
        <v/>
      </c>
      <c r="X77" s="232"/>
      <c r="Y77" s="78">
        <f>(Y75/Y76)*100%</f>
        <v>0.125</v>
      </c>
      <c r="Z77" s="78">
        <f>(Z75/Z76)</f>
        <v>6.25E-2</v>
      </c>
      <c r="AA77" s="197"/>
      <c r="AB77" s="170"/>
      <c r="AC77" s="173"/>
    </row>
    <row r="78" spans="1:29" ht="30" customHeight="1" thickBot="1" x14ac:dyDescent="0.3">
      <c r="A78" s="233" t="s">
        <v>15</v>
      </c>
      <c r="B78" s="212"/>
      <c r="C78" s="212"/>
      <c r="D78" s="212"/>
      <c r="E78" s="212"/>
      <c r="F78" s="212"/>
      <c r="G78" s="212"/>
      <c r="H78" s="212"/>
      <c r="I78" s="212"/>
      <c r="J78" s="212"/>
      <c r="K78" s="212"/>
      <c r="L78" s="212"/>
      <c r="M78" s="212"/>
      <c r="N78" s="212"/>
      <c r="O78" s="212"/>
      <c r="P78" s="212"/>
      <c r="Q78" s="212"/>
      <c r="R78" s="212"/>
      <c r="S78" s="212"/>
      <c r="T78" s="212"/>
      <c r="U78" s="212"/>
      <c r="V78" s="212"/>
      <c r="W78" s="212"/>
      <c r="X78" s="212"/>
      <c r="Y78" s="234"/>
      <c r="Z78" s="212"/>
      <c r="AA78" s="212"/>
      <c r="AB78" s="212"/>
      <c r="AC78" s="235"/>
    </row>
    <row r="79" spans="1:29" ht="33.75" customHeight="1" x14ac:dyDescent="0.25">
      <c r="A79" s="213" t="s">
        <v>179</v>
      </c>
      <c r="B79" s="187" t="s">
        <v>134</v>
      </c>
      <c r="C79" s="187" t="s">
        <v>126</v>
      </c>
      <c r="D79" s="187" t="s">
        <v>127</v>
      </c>
      <c r="E79" s="187" t="s">
        <v>16</v>
      </c>
      <c r="F79" s="192">
        <v>4684</v>
      </c>
      <c r="G79" s="198">
        <v>350</v>
      </c>
      <c r="H79" s="201">
        <f>IFERROR((F79/G79)/100,"")</f>
        <v>0.13382857142857144</v>
      </c>
      <c r="I79" s="204">
        <v>4654</v>
      </c>
      <c r="J79" s="207">
        <v>355</v>
      </c>
      <c r="K79" s="201">
        <f>IFERROR((I79/J79)/100,"")</f>
        <v>0.13109859154929576</v>
      </c>
      <c r="L79" s="28" t="s">
        <v>0</v>
      </c>
      <c r="M79" s="225" t="s">
        <v>39</v>
      </c>
      <c r="N79" s="226"/>
      <c r="O79" s="226"/>
      <c r="P79" s="226"/>
      <c r="Q79" s="226"/>
      <c r="R79" s="226"/>
      <c r="S79" s="226"/>
      <c r="T79" s="226"/>
      <c r="U79" s="226"/>
      <c r="V79" s="71">
        <v>355</v>
      </c>
      <c r="W79" s="71"/>
      <c r="X79" s="180">
        <f>IF(W80&gt;=0,IFERROR(W80/V80,0),"")</f>
        <v>0</v>
      </c>
      <c r="Y79" s="79">
        <f>V79</f>
        <v>355</v>
      </c>
      <c r="Z79" s="80">
        <f>N79+Q79+T79+W79</f>
        <v>0</v>
      </c>
      <c r="AA79" s="223">
        <f>IF(AND(Z80&lt;0.000000000001,Y80&lt;0.000000000000001),"",IFERROR(Z80/Y80,0))</f>
        <v>0</v>
      </c>
      <c r="AB79" s="169" t="s">
        <v>192</v>
      </c>
      <c r="AC79" s="172" t="s">
        <v>71</v>
      </c>
    </row>
    <row r="80" spans="1:29" ht="33.75" customHeight="1" x14ac:dyDescent="0.25">
      <c r="A80" s="214"/>
      <c r="B80" s="187"/>
      <c r="C80" s="187"/>
      <c r="D80" s="187"/>
      <c r="E80" s="187"/>
      <c r="F80" s="193"/>
      <c r="G80" s="199"/>
      <c r="H80" s="202"/>
      <c r="I80" s="205"/>
      <c r="J80" s="208"/>
      <c r="K80" s="202"/>
      <c r="L80" s="26" t="s">
        <v>1</v>
      </c>
      <c r="M80" s="225"/>
      <c r="N80" s="226"/>
      <c r="O80" s="226"/>
      <c r="P80" s="226"/>
      <c r="Q80" s="226"/>
      <c r="R80" s="226"/>
      <c r="S80" s="226"/>
      <c r="T80" s="226"/>
      <c r="U80" s="226"/>
      <c r="V80" s="75">
        <v>355</v>
      </c>
      <c r="W80" s="74" t="str">
        <f>IF(W79="","",V80)</f>
        <v/>
      </c>
      <c r="X80" s="181"/>
      <c r="Y80" s="93">
        <f>J79</f>
        <v>355</v>
      </c>
      <c r="Z80" s="93" t="str">
        <f>W80</f>
        <v/>
      </c>
      <c r="AA80" s="224"/>
      <c r="AB80" s="169"/>
      <c r="AC80" s="172"/>
    </row>
    <row r="81" spans="1:29" ht="33.75" customHeight="1" thickBot="1" x14ac:dyDescent="0.3">
      <c r="A81" s="215"/>
      <c r="B81" s="188"/>
      <c r="C81" s="188"/>
      <c r="D81" s="188"/>
      <c r="E81" s="188"/>
      <c r="F81" s="194"/>
      <c r="G81" s="200"/>
      <c r="H81" s="203"/>
      <c r="I81" s="206"/>
      <c r="J81" s="209"/>
      <c r="K81" s="203"/>
      <c r="L81" s="27" t="s">
        <v>11</v>
      </c>
      <c r="M81" s="227"/>
      <c r="N81" s="228"/>
      <c r="O81" s="228"/>
      <c r="P81" s="228"/>
      <c r="Q81" s="228"/>
      <c r="R81" s="228"/>
      <c r="S81" s="228"/>
      <c r="T81" s="228"/>
      <c r="U81" s="229"/>
      <c r="V81" s="86">
        <f>IF(OR(V79="",V80=""),"",IFERROR(V80/V79,0))</f>
        <v>1</v>
      </c>
      <c r="W81" s="87" t="str">
        <f>IF(OR(W79="",W80=""),"",IFERROR(W79/W80,0))</f>
        <v/>
      </c>
      <c r="X81" s="182"/>
      <c r="Y81" s="78">
        <f>IFERROR((Y80/Y79),"")</f>
        <v>1</v>
      </c>
      <c r="Z81" s="78" t="str">
        <f>IF(OR(Z79="",Z80=""),"",IFERROR(Z79/Z80,0))</f>
        <v/>
      </c>
      <c r="AA81" s="197"/>
      <c r="AB81" s="170"/>
      <c r="AC81" s="173"/>
    </row>
    <row r="82" spans="1:29" ht="33.75" customHeight="1" x14ac:dyDescent="0.25">
      <c r="A82" s="213" t="s">
        <v>179</v>
      </c>
      <c r="B82" s="187" t="s">
        <v>135</v>
      </c>
      <c r="C82" s="187" t="s">
        <v>136</v>
      </c>
      <c r="D82" s="187" t="s">
        <v>137</v>
      </c>
      <c r="E82" s="187" t="s">
        <v>60</v>
      </c>
      <c r="F82" s="216">
        <v>1</v>
      </c>
      <c r="G82" s="219">
        <v>1</v>
      </c>
      <c r="H82" s="201">
        <f>IFERROR((F82/G82)-1,"")</f>
        <v>0</v>
      </c>
      <c r="I82" s="216">
        <v>1</v>
      </c>
      <c r="J82" s="219">
        <v>1</v>
      </c>
      <c r="K82" s="201">
        <f>IFERROR(I82/J82-1,"")</f>
        <v>0</v>
      </c>
      <c r="L82" s="25" t="s">
        <v>0</v>
      </c>
      <c r="M82" s="69">
        <v>0</v>
      </c>
      <c r="N82" s="70"/>
      <c r="O82" s="180">
        <f>IF(N82&gt;=0,IFERROR(N82/M82,0),"")</f>
        <v>0</v>
      </c>
      <c r="P82" s="71">
        <v>0</v>
      </c>
      <c r="Q82" s="70"/>
      <c r="R82" s="180">
        <f>IF(Q82&gt;=0,IFERROR(Q82/P82,0),"")</f>
        <v>0</v>
      </c>
      <c r="S82" s="71">
        <v>0</v>
      </c>
      <c r="T82" s="71"/>
      <c r="U82" s="180">
        <f>IF(T82&gt;=0,IFERROR(T82/S82,0),"")</f>
        <v>0</v>
      </c>
      <c r="V82" s="73">
        <v>1</v>
      </c>
      <c r="W82" s="82"/>
      <c r="X82" s="210">
        <f>IF(W82&gt;=0,IFERROR(W82/V82,0),"")</f>
        <v>0</v>
      </c>
      <c r="Y82" s="91"/>
      <c r="Z82" s="92"/>
      <c r="AA82" s="195" t="str">
        <f>IF(AND(Z82&lt;0.000000000001,Y82&lt;0.000000000000001),"",IFERROR(Z82/Y82,0))</f>
        <v/>
      </c>
      <c r="AB82" s="169" t="s">
        <v>193</v>
      </c>
      <c r="AC82" s="172" t="s">
        <v>71</v>
      </c>
    </row>
    <row r="83" spans="1:29" ht="33.75" customHeight="1" x14ac:dyDescent="0.25">
      <c r="A83" s="214"/>
      <c r="B83" s="187"/>
      <c r="C83" s="187"/>
      <c r="D83" s="187"/>
      <c r="E83" s="187"/>
      <c r="F83" s="217"/>
      <c r="G83" s="220"/>
      <c r="H83" s="202"/>
      <c r="I83" s="217"/>
      <c r="J83" s="220"/>
      <c r="K83" s="202"/>
      <c r="L83" s="26" t="s">
        <v>1</v>
      </c>
      <c r="M83" s="74">
        <v>0</v>
      </c>
      <c r="N83" s="74" t="str">
        <f>IF(N82="","",M83)</f>
        <v/>
      </c>
      <c r="O83" s="181"/>
      <c r="P83" s="75">
        <v>0</v>
      </c>
      <c r="Q83" s="74" t="str">
        <f>IF(Q82="","",P83)</f>
        <v/>
      </c>
      <c r="R83" s="181"/>
      <c r="S83" s="75">
        <v>0</v>
      </c>
      <c r="T83" s="74" t="str">
        <f>IF(T82="","",S83)</f>
        <v/>
      </c>
      <c r="U83" s="181"/>
      <c r="V83" s="75">
        <v>1</v>
      </c>
      <c r="W83" s="74" t="str">
        <f>IF(W82="","",V83)</f>
        <v/>
      </c>
      <c r="X83" s="181"/>
      <c r="Y83" s="76"/>
      <c r="Z83" s="76"/>
      <c r="AA83" s="196"/>
      <c r="AB83" s="169"/>
      <c r="AC83" s="172"/>
    </row>
    <row r="84" spans="1:29" ht="33.75" customHeight="1" thickBot="1" x14ac:dyDescent="0.3">
      <c r="A84" s="215"/>
      <c r="B84" s="188"/>
      <c r="C84" s="188"/>
      <c r="D84" s="188"/>
      <c r="E84" s="188"/>
      <c r="F84" s="218"/>
      <c r="G84" s="221"/>
      <c r="H84" s="203"/>
      <c r="I84" s="218"/>
      <c r="J84" s="221"/>
      <c r="K84" s="203"/>
      <c r="L84" s="27" t="s">
        <v>11</v>
      </c>
      <c r="M84" s="88"/>
      <c r="N84" s="81"/>
      <c r="O84" s="222"/>
      <c r="P84" s="81">
        <f>IF(OR(P82="",P83=""),"",IFERROR(P82/P83,0))</f>
        <v>0</v>
      </c>
      <c r="Q84" s="81" t="str">
        <f>IF(OR(Q82="",Q83=""),"",IFERROR(Q82/Q83,0))</f>
        <v/>
      </c>
      <c r="R84" s="222"/>
      <c r="S84" s="81">
        <f>IF(OR(S82="",S83=""),"",IFERROR(S82/S83,0))</f>
        <v>0</v>
      </c>
      <c r="T84" s="81" t="str">
        <f>IF(OR(T82="",T83=""),"",IFERROR(T82/T83,0))</f>
        <v/>
      </c>
      <c r="U84" s="222"/>
      <c r="V84" s="78">
        <f>IF(OR(V82="",V83=""),"",IFERROR(V82/V83,0)-1)</f>
        <v>0</v>
      </c>
      <c r="W84" s="78" t="str">
        <f>IF(OR(W82="",W83=""),"",IFERROR(W82/W83,0)-1)</f>
        <v/>
      </c>
      <c r="X84" s="182"/>
      <c r="Y84" s="78"/>
      <c r="Z84" s="78"/>
      <c r="AA84" s="197"/>
      <c r="AB84" s="170"/>
      <c r="AC84" s="173"/>
    </row>
    <row r="85" spans="1:29" s="4" customFormat="1" ht="30" customHeight="1" thickBot="1" x14ac:dyDescent="0.35">
      <c r="A85" s="211" t="s">
        <v>18</v>
      </c>
      <c r="B85" s="212"/>
      <c r="C85" s="212"/>
      <c r="D85" s="212"/>
      <c r="E85" s="212"/>
      <c r="F85" s="212"/>
      <c r="G85" s="212"/>
      <c r="H85" s="212"/>
      <c r="I85" s="212"/>
      <c r="J85" s="212"/>
      <c r="K85" s="212"/>
      <c r="L85" s="212"/>
      <c r="M85" s="212"/>
      <c r="N85" s="212"/>
      <c r="O85" s="212"/>
      <c r="P85" s="212"/>
      <c r="Q85" s="212"/>
      <c r="R85" s="212"/>
      <c r="S85" s="212"/>
      <c r="T85" s="212"/>
      <c r="U85" s="212"/>
      <c r="V85" s="212"/>
      <c r="W85" s="212"/>
      <c r="X85" s="212"/>
      <c r="Y85" s="212"/>
      <c r="Z85" s="212"/>
      <c r="AA85" s="212"/>
      <c r="AB85" s="212"/>
      <c r="AC85" s="212"/>
    </row>
    <row r="86" spans="1:29" ht="39" customHeight="1" x14ac:dyDescent="0.25">
      <c r="A86" s="213" t="s">
        <v>179</v>
      </c>
      <c r="B86" s="186" t="s">
        <v>138</v>
      </c>
      <c r="C86" s="186" t="s">
        <v>139</v>
      </c>
      <c r="D86" s="186" t="s">
        <v>140</v>
      </c>
      <c r="E86" s="186" t="s">
        <v>26</v>
      </c>
      <c r="F86" s="216">
        <v>25</v>
      </c>
      <c r="G86" s="219">
        <v>25</v>
      </c>
      <c r="H86" s="201">
        <f>IFERROR(F86/G86-1,"")</f>
        <v>0</v>
      </c>
      <c r="I86" s="204">
        <v>25</v>
      </c>
      <c r="J86" s="207">
        <v>25</v>
      </c>
      <c r="K86" s="201">
        <f>IFERROR(I86/J86-1,"")</f>
        <v>0</v>
      </c>
      <c r="L86" s="25" t="s">
        <v>0</v>
      </c>
      <c r="M86" s="84">
        <v>6</v>
      </c>
      <c r="N86" s="82">
        <v>6</v>
      </c>
      <c r="O86" s="210">
        <f>IF(N86&gt;=0,IFERROR(N86/M86,0),"")</f>
        <v>1</v>
      </c>
      <c r="P86" s="73">
        <v>6</v>
      </c>
      <c r="Q86" s="85">
        <v>6</v>
      </c>
      <c r="R86" s="210">
        <f>IF(Q86&gt;=0,IFERROR(Q86/P86,0),"")</f>
        <v>1</v>
      </c>
      <c r="S86" s="73">
        <v>6</v>
      </c>
      <c r="T86" s="73">
        <v>6</v>
      </c>
      <c r="U86" s="210">
        <f>IF(T86&gt;=0,IFERROR(T86/S86,0),"")</f>
        <v>1</v>
      </c>
      <c r="V86" s="73">
        <v>6</v>
      </c>
      <c r="W86" s="82"/>
      <c r="X86" s="210">
        <f>IF(W86&gt;=0,IFERROR(W86/V86,0),"")</f>
        <v>0</v>
      </c>
      <c r="Y86" s="91">
        <f>M86+P86+S86+V86</f>
        <v>24</v>
      </c>
      <c r="Z86" s="92">
        <f>N86+Q86+T86+W86</f>
        <v>18</v>
      </c>
      <c r="AA86" s="195">
        <f>IF(AND(Z86&lt;0.000000000001,Y86&lt;0.000000000000001),"",IFERROR(Z86/Y86,0))</f>
        <v>0.75</v>
      </c>
      <c r="AB86" s="168" t="s">
        <v>194</v>
      </c>
      <c r="AC86" s="171" t="s">
        <v>26</v>
      </c>
    </row>
    <row r="87" spans="1:29" ht="39" customHeight="1" x14ac:dyDescent="0.25">
      <c r="A87" s="214"/>
      <c r="B87" s="187"/>
      <c r="C87" s="187"/>
      <c r="D87" s="187"/>
      <c r="E87" s="187"/>
      <c r="F87" s="217"/>
      <c r="G87" s="220"/>
      <c r="H87" s="202"/>
      <c r="I87" s="205"/>
      <c r="J87" s="208"/>
      <c r="K87" s="202"/>
      <c r="L87" s="26" t="s">
        <v>1</v>
      </c>
      <c r="M87" s="74">
        <v>25</v>
      </c>
      <c r="N87" s="74">
        <f>IF(N86="","",M87)</f>
        <v>25</v>
      </c>
      <c r="O87" s="181"/>
      <c r="P87" s="75">
        <v>25</v>
      </c>
      <c r="Q87" s="74">
        <f>IF(Q86="","",P87)</f>
        <v>25</v>
      </c>
      <c r="R87" s="181"/>
      <c r="S87" s="75">
        <v>25</v>
      </c>
      <c r="T87" s="74">
        <f>IF(T86="","",S87)</f>
        <v>25</v>
      </c>
      <c r="U87" s="181"/>
      <c r="V87" s="75">
        <v>25</v>
      </c>
      <c r="W87" s="74" t="str">
        <f>IF(W86="","",V87)</f>
        <v/>
      </c>
      <c r="X87" s="181"/>
      <c r="Y87" s="76">
        <f>J86</f>
        <v>25</v>
      </c>
      <c r="Z87" s="76">
        <f>Y87</f>
        <v>25</v>
      </c>
      <c r="AA87" s="196"/>
      <c r="AB87" s="169"/>
      <c r="AC87" s="172"/>
    </row>
    <row r="88" spans="1:29" ht="39" customHeight="1" thickBot="1" x14ac:dyDescent="0.3">
      <c r="A88" s="215"/>
      <c r="B88" s="188"/>
      <c r="C88" s="188"/>
      <c r="D88" s="188"/>
      <c r="E88" s="188"/>
      <c r="F88" s="218"/>
      <c r="G88" s="221"/>
      <c r="H88" s="203"/>
      <c r="I88" s="206"/>
      <c r="J88" s="209"/>
      <c r="K88" s="203"/>
      <c r="L88" s="27" t="s">
        <v>11</v>
      </c>
      <c r="M88" s="77">
        <f>IF(OR(M86="",M87=""),"",IFERROR(M86/M87,0))</f>
        <v>0.24</v>
      </c>
      <c r="N88" s="78">
        <f>IF(OR(N86="",N87=""),"",IFERROR(N86/N87,0))</f>
        <v>0.24</v>
      </c>
      <c r="O88" s="182"/>
      <c r="P88" s="78">
        <f>IF(OR(P86="",P87=""),"",IFERROR(P86/P87,0))</f>
        <v>0.24</v>
      </c>
      <c r="Q88" s="78">
        <f>IF(OR(Q86="",Q87=""),"",IFERROR(Q86/Q87,0))</f>
        <v>0.24</v>
      </c>
      <c r="R88" s="182"/>
      <c r="S88" s="78">
        <f>IF(OR(S86="",S87=""),"",IFERROR(S86/S87,0))</f>
        <v>0.24</v>
      </c>
      <c r="T88" s="78">
        <f>IF(OR(T86="",T87=""),"",IFERROR(T86/T87,0))</f>
        <v>0.24</v>
      </c>
      <c r="U88" s="182"/>
      <c r="V88" s="78">
        <f>IF(OR(V86="",V87=""),"",IFERROR(V86/V87,0))</f>
        <v>0.24</v>
      </c>
      <c r="W88" s="78" t="str">
        <f>IF(OR(W86="",W87=""),"",IFERROR(W86/W87,0))</f>
        <v/>
      </c>
      <c r="X88" s="182"/>
      <c r="Y88" s="78">
        <f>(Y86/Y87)*100%</f>
        <v>0.96</v>
      </c>
      <c r="Z88" s="78">
        <f>(Z86/Z87)</f>
        <v>0.72</v>
      </c>
      <c r="AA88" s="197"/>
      <c r="AB88" s="170"/>
      <c r="AC88" s="173"/>
    </row>
    <row r="89" spans="1:29" ht="30" customHeight="1" x14ac:dyDescent="0.25">
      <c r="A89" s="213" t="s">
        <v>179</v>
      </c>
      <c r="B89" s="186" t="s">
        <v>141</v>
      </c>
      <c r="C89" s="186" t="s">
        <v>63</v>
      </c>
      <c r="D89" s="189" t="s">
        <v>172</v>
      </c>
      <c r="E89" s="186" t="s">
        <v>26</v>
      </c>
      <c r="F89" s="216">
        <v>25</v>
      </c>
      <c r="G89" s="219">
        <v>25</v>
      </c>
      <c r="H89" s="201">
        <f>IFERROR(F89/G89-1,"")</f>
        <v>0</v>
      </c>
      <c r="I89" s="204">
        <v>25</v>
      </c>
      <c r="J89" s="207">
        <v>25</v>
      </c>
      <c r="K89" s="201">
        <f>IFERROR(I89/J89-1,"")</f>
        <v>0</v>
      </c>
      <c r="L89" s="25" t="s">
        <v>0</v>
      </c>
      <c r="M89" s="84">
        <v>6</v>
      </c>
      <c r="N89" s="82">
        <v>6</v>
      </c>
      <c r="O89" s="210">
        <f>IF(N89&gt;=0,IFERROR(N89/M89,0),"")</f>
        <v>1</v>
      </c>
      <c r="P89" s="73">
        <v>6</v>
      </c>
      <c r="Q89" s="85">
        <v>6</v>
      </c>
      <c r="R89" s="210">
        <f>IF(Q89&gt;=0,IFERROR(Q89/P89,0),"")</f>
        <v>1</v>
      </c>
      <c r="S89" s="84">
        <v>6</v>
      </c>
      <c r="T89" s="73">
        <v>6</v>
      </c>
      <c r="U89" s="210">
        <f>IF(T89&gt;=0,IFERROR(T89/S89,0),"")</f>
        <v>1</v>
      </c>
      <c r="V89" s="84">
        <v>6</v>
      </c>
      <c r="W89" s="82"/>
      <c r="X89" s="210">
        <f>IF(W89&gt;=0,IFERROR(W89/V89,0),"")</f>
        <v>0</v>
      </c>
      <c r="Y89" s="91">
        <f>M89+P89+S89+V89</f>
        <v>24</v>
      </c>
      <c r="Z89" s="92">
        <f>N89+Q89+T89+W89</f>
        <v>18</v>
      </c>
      <c r="AA89" s="195">
        <f>IF(AND(Z89&lt;0.000000000001,Y89&lt;0.000000000000001),"",IFERROR(Z89/Y89,0))</f>
        <v>0.75</v>
      </c>
      <c r="AB89" s="168" t="s">
        <v>195</v>
      </c>
      <c r="AC89" s="171" t="s">
        <v>26</v>
      </c>
    </row>
    <row r="90" spans="1:29" ht="30" customHeight="1" x14ac:dyDescent="0.25">
      <c r="A90" s="214"/>
      <c r="B90" s="187"/>
      <c r="C90" s="187"/>
      <c r="D90" s="190"/>
      <c r="E90" s="187"/>
      <c r="F90" s="217"/>
      <c r="G90" s="220"/>
      <c r="H90" s="202"/>
      <c r="I90" s="205"/>
      <c r="J90" s="208"/>
      <c r="K90" s="202"/>
      <c r="L90" s="26" t="s">
        <v>1</v>
      </c>
      <c r="M90" s="74">
        <v>25</v>
      </c>
      <c r="N90" s="74">
        <f>IF(N89="","",M90)</f>
        <v>25</v>
      </c>
      <c r="O90" s="181"/>
      <c r="P90" s="75">
        <v>25</v>
      </c>
      <c r="Q90" s="74">
        <f>IF(Q89="","",P90)</f>
        <v>25</v>
      </c>
      <c r="R90" s="181"/>
      <c r="S90" s="74">
        <v>25</v>
      </c>
      <c r="T90" s="74">
        <f>IF(T89="","",S90)</f>
        <v>25</v>
      </c>
      <c r="U90" s="181"/>
      <c r="V90" s="74">
        <v>25</v>
      </c>
      <c r="W90" s="74" t="str">
        <f>IF(W89="","",V90)</f>
        <v/>
      </c>
      <c r="X90" s="181"/>
      <c r="Y90" s="76">
        <f>J89</f>
        <v>25</v>
      </c>
      <c r="Z90" s="76">
        <f>Y90</f>
        <v>25</v>
      </c>
      <c r="AA90" s="196"/>
      <c r="AB90" s="169"/>
      <c r="AC90" s="172"/>
    </row>
    <row r="91" spans="1:29" ht="30" customHeight="1" thickBot="1" x14ac:dyDescent="0.3">
      <c r="A91" s="215"/>
      <c r="B91" s="188"/>
      <c r="C91" s="188"/>
      <c r="D91" s="191"/>
      <c r="E91" s="188"/>
      <c r="F91" s="218"/>
      <c r="G91" s="221"/>
      <c r="H91" s="203"/>
      <c r="I91" s="206"/>
      <c r="J91" s="209"/>
      <c r="K91" s="203"/>
      <c r="L91" s="27" t="s">
        <v>11</v>
      </c>
      <c r="M91" s="77">
        <f>IF(OR(M89="",M90=""),"",IFERROR(M89/M90,0))</f>
        <v>0.24</v>
      </c>
      <c r="N91" s="78">
        <f>IF(OR(N89="",N90=""),"",IFERROR(N89/N90,0))</f>
        <v>0.24</v>
      </c>
      <c r="O91" s="182"/>
      <c r="P91" s="78">
        <f>IF(OR(P89="",P90=""),"",IFERROR(P89/P90,0))</f>
        <v>0.24</v>
      </c>
      <c r="Q91" s="78">
        <f>IF(OR(Q89="",Q90=""),"",IFERROR(Q89/Q90,0))</f>
        <v>0.24</v>
      </c>
      <c r="R91" s="182"/>
      <c r="S91" s="78">
        <f>IF(OR(S89="",S90=""),"",IFERROR(S89/S90,0))</f>
        <v>0.24</v>
      </c>
      <c r="T91" s="78">
        <f>IF(OR(T89="",T90=""),"",IFERROR(T89/T90,0))</f>
        <v>0.24</v>
      </c>
      <c r="U91" s="182"/>
      <c r="V91" s="78">
        <f>IF(OR(V89="",V90=""),"",IFERROR(V89/V90,0))</f>
        <v>0.24</v>
      </c>
      <c r="W91" s="78" t="str">
        <f>IF(OR(W89="",W90=""),"",IFERROR(W89/W90,0))</f>
        <v/>
      </c>
      <c r="X91" s="182"/>
      <c r="Y91" s="78">
        <f>(Y89/Y90)*100%</f>
        <v>0.96</v>
      </c>
      <c r="Z91" s="78">
        <f>(Z89/Z90)</f>
        <v>0.72</v>
      </c>
      <c r="AA91" s="197"/>
      <c r="AB91" s="170"/>
      <c r="AC91" s="173"/>
    </row>
    <row r="92" spans="1:29" s="4" customFormat="1" ht="30" customHeight="1" thickBot="1" x14ac:dyDescent="0.35">
      <c r="A92" s="211" t="s">
        <v>19</v>
      </c>
      <c r="B92" s="212"/>
      <c r="C92" s="212"/>
      <c r="D92" s="212"/>
      <c r="E92" s="212"/>
      <c r="F92" s="212"/>
      <c r="G92" s="212"/>
      <c r="H92" s="212"/>
      <c r="I92" s="212"/>
      <c r="J92" s="212"/>
      <c r="K92" s="212"/>
      <c r="L92" s="212"/>
      <c r="M92" s="212"/>
      <c r="N92" s="212"/>
      <c r="O92" s="212"/>
      <c r="P92" s="212"/>
      <c r="Q92" s="212"/>
      <c r="R92" s="212"/>
      <c r="S92" s="212"/>
      <c r="T92" s="212"/>
      <c r="U92" s="212"/>
      <c r="V92" s="212"/>
      <c r="W92" s="212"/>
      <c r="X92" s="212"/>
      <c r="Y92" s="212"/>
      <c r="Z92" s="212"/>
      <c r="AA92" s="212"/>
      <c r="AB92" s="212"/>
      <c r="AC92" s="212"/>
    </row>
    <row r="93" spans="1:29" ht="30" customHeight="1" x14ac:dyDescent="0.25">
      <c r="A93" s="183" t="s">
        <v>196</v>
      </c>
      <c r="B93" s="186" t="s">
        <v>142</v>
      </c>
      <c r="C93" s="186" t="s">
        <v>174</v>
      </c>
      <c r="D93" s="189" t="s">
        <v>173</v>
      </c>
      <c r="E93" s="186" t="s">
        <v>62</v>
      </c>
      <c r="F93" s="174">
        <v>5</v>
      </c>
      <c r="G93" s="174">
        <v>5</v>
      </c>
      <c r="H93" s="177">
        <f t="shared" ref="H93" si="3">IFERROR(F93/G93-1,"")</f>
        <v>0</v>
      </c>
      <c r="I93" s="174">
        <v>5</v>
      </c>
      <c r="J93" s="174">
        <v>5</v>
      </c>
      <c r="K93" s="177">
        <f t="shared" ref="K93" si="4">IFERROR(I93/J93-1,"")</f>
        <v>0</v>
      </c>
      <c r="L93" s="38" t="s">
        <v>0</v>
      </c>
      <c r="M93" s="69">
        <v>0</v>
      </c>
      <c r="N93" s="70"/>
      <c r="O93" s="180">
        <f>IF(N93&gt;=0,IFERROR(N93/M93,0),"")</f>
        <v>0</v>
      </c>
      <c r="P93" s="71">
        <v>2</v>
      </c>
      <c r="Q93" s="70">
        <v>2</v>
      </c>
      <c r="R93" s="180"/>
      <c r="S93" s="71">
        <v>0</v>
      </c>
      <c r="T93" s="70"/>
      <c r="U93" s="180"/>
      <c r="V93" s="71">
        <v>3</v>
      </c>
      <c r="W93" s="70"/>
      <c r="X93" s="180">
        <f>IF(W93&gt;=0,IFERROR(W93/V93,0),"")</f>
        <v>0</v>
      </c>
      <c r="Y93" s="91">
        <f>M93+P93+S93+V93</f>
        <v>5</v>
      </c>
      <c r="Z93" s="92">
        <f>N93+Q93+T93+W93</f>
        <v>2</v>
      </c>
      <c r="AA93" s="165">
        <f>IF(AND(Z93&lt;0.000000000001,Y93&lt;0.000000000000001),"",IFERROR(Z93/Y93,0))</f>
        <v>0.4</v>
      </c>
      <c r="AB93" s="168" t="s">
        <v>143</v>
      </c>
      <c r="AC93" s="171" t="s">
        <v>14</v>
      </c>
    </row>
    <row r="94" spans="1:29" ht="30" customHeight="1" x14ac:dyDescent="0.25">
      <c r="A94" s="184"/>
      <c r="B94" s="187"/>
      <c r="C94" s="187"/>
      <c r="D94" s="190"/>
      <c r="E94" s="187"/>
      <c r="F94" s="175"/>
      <c r="G94" s="175"/>
      <c r="H94" s="178"/>
      <c r="I94" s="175"/>
      <c r="J94" s="175"/>
      <c r="K94" s="178"/>
      <c r="L94" s="39" t="s">
        <v>1</v>
      </c>
      <c r="M94" s="74">
        <v>5</v>
      </c>
      <c r="N94" s="74" t="str">
        <f>IF(N93="","",M94)</f>
        <v/>
      </c>
      <c r="O94" s="181"/>
      <c r="P94" s="75">
        <v>5</v>
      </c>
      <c r="Q94" s="74">
        <f>IF(Q93="","",P94)</f>
        <v>5</v>
      </c>
      <c r="R94" s="181"/>
      <c r="S94" s="75">
        <v>5</v>
      </c>
      <c r="T94" s="74" t="str">
        <f>IF(T93="","",S94)</f>
        <v/>
      </c>
      <c r="U94" s="181"/>
      <c r="V94" s="75">
        <v>5</v>
      </c>
      <c r="W94" s="74" t="str">
        <f>IF(W93="","",V94)</f>
        <v/>
      </c>
      <c r="X94" s="181"/>
      <c r="Y94" s="76">
        <f>J93</f>
        <v>5</v>
      </c>
      <c r="Z94" s="76">
        <f>Y94</f>
        <v>5</v>
      </c>
      <c r="AA94" s="166"/>
      <c r="AB94" s="169"/>
      <c r="AC94" s="172"/>
    </row>
    <row r="95" spans="1:29" ht="30" customHeight="1" thickBot="1" x14ac:dyDescent="0.3">
      <c r="A95" s="185"/>
      <c r="B95" s="188"/>
      <c r="C95" s="188"/>
      <c r="D95" s="191"/>
      <c r="E95" s="188"/>
      <c r="F95" s="176"/>
      <c r="G95" s="176"/>
      <c r="H95" s="179"/>
      <c r="I95" s="176"/>
      <c r="J95" s="176"/>
      <c r="K95" s="179"/>
      <c r="L95" s="40" t="s">
        <v>11</v>
      </c>
      <c r="M95" s="77">
        <f>IF(OR(M93="",M94=""),"",IFERROR(M93/M94,0))</f>
        <v>0</v>
      </c>
      <c r="N95" s="78" t="str">
        <f>IF(OR(N93="",N94=""),"",IFERROR(N93/N94,0))</f>
        <v/>
      </c>
      <c r="O95" s="182"/>
      <c r="P95" s="77">
        <f>IF(OR(P93="",P94=""),"",IFERROR(P93/P94,0))</f>
        <v>0.4</v>
      </c>
      <c r="Q95" s="78">
        <f>IF(OR(Q93="",Q94=""),"",IFERROR(Q93/Q94,0))</f>
        <v>0.4</v>
      </c>
      <c r="R95" s="182"/>
      <c r="S95" s="77">
        <f>IF(OR(S93="",S94=""),"",IFERROR(S93/S94,0))</f>
        <v>0</v>
      </c>
      <c r="T95" s="78" t="str">
        <f>IF(OR(T93="",T94=""),"",IFERROR(T93/T94,0))</f>
        <v/>
      </c>
      <c r="U95" s="182"/>
      <c r="V95" s="77">
        <f>IF(OR(V93="",V94=""),"",IFERROR(V93/V94,0))</f>
        <v>0.6</v>
      </c>
      <c r="W95" s="78" t="str">
        <f>IF(OR(W93="",W94=""),"",IFERROR(W93/W94,0))</f>
        <v/>
      </c>
      <c r="X95" s="182"/>
      <c r="Y95" s="78">
        <f>(Y93/Y94)*100%</f>
        <v>1</v>
      </c>
      <c r="Z95" s="78">
        <f>(Z93/Z94)*100%</f>
        <v>0.4</v>
      </c>
      <c r="AA95" s="167"/>
      <c r="AB95" s="170"/>
      <c r="AC95" s="173"/>
    </row>
    <row r="96" spans="1:29" ht="30" customHeight="1" x14ac:dyDescent="0.25">
      <c r="A96" s="183" t="s">
        <v>197</v>
      </c>
      <c r="B96" s="186" t="s">
        <v>144</v>
      </c>
      <c r="C96" s="186" t="s">
        <v>145</v>
      </c>
      <c r="D96" s="189" t="s">
        <v>20</v>
      </c>
      <c r="E96" s="186" t="s">
        <v>60</v>
      </c>
      <c r="F96" s="174">
        <v>22</v>
      </c>
      <c r="G96" s="174">
        <v>20</v>
      </c>
      <c r="H96" s="177">
        <f t="shared" ref="H96" si="5">IFERROR(F96/G96-1,"")</f>
        <v>0.10000000000000009</v>
      </c>
      <c r="I96" s="174">
        <v>20</v>
      </c>
      <c r="J96" s="174">
        <v>22</v>
      </c>
      <c r="K96" s="177">
        <f t="shared" ref="K96" si="6">IFERROR(I96/J96-1,"")</f>
        <v>-9.0909090909090939E-2</v>
      </c>
      <c r="L96" s="38" t="s">
        <v>0</v>
      </c>
      <c r="M96" s="69">
        <v>10</v>
      </c>
      <c r="N96" s="70">
        <v>10</v>
      </c>
      <c r="O96" s="180">
        <f>IF(N96&gt;=0,IFERROR(N96/M96,0),"")</f>
        <v>1</v>
      </c>
      <c r="P96" s="71">
        <v>0</v>
      </c>
      <c r="Q96" s="70"/>
      <c r="R96" s="180"/>
      <c r="S96" s="71">
        <v>10</v>
      </c>
      <c r="T96" s="70">
        <v>53</v>
      </c>
      <c r="U96" s="180"/>
      <c r="V96" s="71">
        <v>0</v>
      </c>
      <c r="W96" s="70"/>
      <c r="X96" s="180">
        <f>IF(W96&gt;=0,IFERROR(W96/V96,0),"")</f>
        <v>0</v>
      </c>
      <c r="Y96" s="91">
        <f>M96+P96+S96+V96</f>
        <v>20</v>
      </c>
      <c r="Z96" s="92">
        <f>N96+Q96+T96+W96</f>
        <v>63</v>
      </c>
      <c r="AA96" s="165">
        <f>IF(AND(Z96&lt;0.000000000001,Y96&lt;0.000000000000001),"",IFERROR(Z96/Y96,0))</f>
        <v>3.15</v>
      </c>
      <c r="AB96" s="168" t="s">
        <v>146</v>
      </c>
      <c r="AC96" s="171" t="s">
        <v>60</v>
      </c>
    </row>
    <row r="97" spans="1:29" ht="30" customHeight="1" x14ac:dyDescent="0.25">
      <c r="A97" s="184"/>
      <c r="B97" s="187"/>
      <c r="C97" s="187"/>
      <c r="D97" s="190"/>
      <c r="E97" s="187"/>
      <c r="F97" s="175"/>
      <c r="G97" s="175"/>
      <c r="H97" s="178"/>
      <c r="I97" s="175"/>
      <c r="J97" s="175"/>
      <c r="K97" s="178"/>
      <c r="L97" s="39" t="s">
        <v>1</v>
      </c>
      <c r="M97" s="74">
        <v>20</v>
      </c>
      <c r="N97" s="74">
        <f>IF(N96="","",M97)</f>
        <v>20</v>
      </c>
      <c r="O97" s="181"/>
      <c r="P97" s="75">
        <v>0</v>
      </c>
      <c r="Q97" s="74" t="str">
        <f>IF(Q96="","",P97)</f>
        <v/>
      </c>
      <c r="R97" s="181"/>
      <c r="S97" s="75">
        <v>20</v>
      </c>
      <c r="T97" s="74">
        <f>IF(T96="","",S97)</f>
        <v>20</v>
      </c>
      <c r="U97" s="181"/>
      <c r="V97" s="75">
        <v>0</v>
      </c>
      <c r="W97" s="74" t="str">
        <f>IF(W96="","",V97)</f>
        <v/>
      </c>
      <c r="X97" s="181"/>
      <c r="Y97" s="76">
        <f>J96</f>
        <v>22</v>
      </c>
      <c r="Z97" s="76">
        <f>Y97</f>
        <v>22</v>
      </c>
      <c r="AA97" s="166"/>
      <c r="AB97" s="169"/>
      <c r="AC97" s="172"/>
    </row>
    <row r="98" spans="1:29" ht="36" customHeight="1" thickBot="1" x14ac:dyDescent="0.3">
      <c r="A98" s="185"/>
      <c r="B98" s="188"/>
      <c r="C98" s="188"/>
      <c r="D98" s="191"/>
      <c r="E98" s="188"/>
      <c r="F98" s="176"/>
      <c r="G98" s="176"/>
      <c r="H98" s="179"/>
      <c r="I98" s="176"/>
      <c r="J98" s="176"/>
      <c r="K98" s="179"/>
      <c r="L98" s="40" t="s">
        <v>11</v>
      </c>
      <c r="M98" s="77">
        <f>IF(OR(M96="",M97=""),"",IFERROR(M96/M97,0))</f>
        <v>0.5</v>
      </c>
      <c r="N98" s="78">
        <f>IF(OR(N96="",N97=""),"",IFERROR(N96/N97,0))</f>
        <v>0.5</v>
      </c>
      <c r="O98" s="182"/>
      <c r="P98" s="77">
        <f>IF(OR(P96="",P97=""),"",IFERROR(P96/P97,0))</f>
        <v>0</v>
      </c>
      <c r="Q98" s="78" t="str">
        <f>IF(OR(Q96="",Q97=""),"",IFERROR(Q96/Q97,0))</f>
        <v/>
      </c>
      <c r="R98" s="182"/>
      <c r="S98" s="77">
        <f>IF(OR(S96="",S97=""),"",IFERROR(S96/S97,0))</f>
        <v>0.5</v>
      </c>
      <c r="T98" s="78">
        <f>IF(OR(T96="",T97=""),"",IFERROR(T96/T97,0))</f>
        <v>2.65</v>
      </c>
      <c r="U98" s="182"/>
      <c r="V98" s="77">
        <f>IF(OR(V96="",V97=""),"",IFERROR(V96/V97,0))</f>
        <v>0</v>
      </c>
      <c r="W98" s="78" t="str">
        <f>IF(OR(W96="",W97=""),"",IFERROR(W96/W97,0))</f>
        <v/>
      </c>
      <c r="X98" s="182"/>
      <c r="Y98" s="78">
        <f>(Y96/Y97)*100%</f>
        <v>0.90909090909090906</v>
      </c>
      <c r="Z98" s="78">
        <f>(Z96/Z97)*100%</f>
        <v>2.8636363636363638</v>
      </c>
      <c r="AA98" s="167"/>
      <c r="AB98" s="170"/>
      <c r="AC98" s="173"/>
    </row>
    <row r="99" spans="1:29" ht="30" customHeight="1" x14ac:dyDescent="0.25">
      <c r="A99" s="183" t="s">
        <v>65</v>
      </c>
      <c r="B99" s="186" t="s">
        <v>211</v>
      </c>
      <c r="C99" s="186" t="s">
        <v>151</v>
      </c>
      <c r="D99" s="186" t="s">
        <v>154</v>
      </c>
      <c r="E99" s="186" t="s">
        <v>60</v>
      </c>
      <c r="F99" s="174">
        <v>20</v>
      </c>
      <c r="G99" s="174">
        <v>17</v>
      </c>
      <c r="H99" s="177">
        <f t="shared" ref="H99" si="7">IFERROR(F99/G99-1,"")</f>
        <v>0.17647058823529416</v>
      </c>
      <c r="I99" s="174">
        <v>17</v>
      </c>
      <c r="J99" s="174">
        <v>20</v>
      </c>
      <c r="K99" s="177">
        <f t="shared" ref="K99" si="8">IFERROR(I99/J99-1,"")</f>
        <v>-0.15000000000000002</v>
      </c>
      <c r="L99" s="38" t="s">
        <v>0</v>
      </c>
      <c r="M99" s="69">
        <v>5</v>
      </c>
      <c r="N99" s="70">
        <v>12</v>
      </c>
      <c r="O99" s="180">
        <f>IF(N99&gt;=0,IFERROR(N99/M99,0),"")</f>
        <v>2.4</v>
      </c>
      <c r="P99" s="71">
        <v>0</v>
      </c>
      <c r="Q99" s="70"/>
      <c r="R99" s="180"/>
      <c r="S99" s="71">
        <v>10</v>
      </c>
      <c r="T99" s="70">
        <v>14</v>
      </c>
      <c r="U99" s="180"/>
      <c r="V99" s="71">
        <v>0</v>
      </c>
      <c r="W99" s="70"/>
      <c r="X99" s="180">
        <f>IF(W99&gt;=0,IFERROR(W99/V99,0),"")</f>
        <v>0</v>
      </c>
      <c r="Y99" s="91">
        <f>M99+P99+S99+V99</f>
        <v>15</v>
      </c>
      <c r="Z99" s="92">
        <f>N99+Q99+T99+W99</f>
        <v>26</v>
      </c>
      <c r="AA99" s="165">
        <f>IF(AND(Z99&lt;0.000000000001,Y99&lt;0.000000000000001),"",IFERROR(Z99/Y99,0))</f>
        <v>1.7333333333333334</v>
      </c>
      <c r="AB99" s="168" t="s">
        <v>156</v>
      </c>
      <c r="AC99" s="171" t="s">
        <v>60</v>
      </c>
    </row>
    <row r="100" spans="1:29" ht="30" customHeight="1" x14ac:dyDescent="0.25">
      <c r="A100" s="184"/>
      <c r="B100" s="187"/>
      <c r="C100" s="187"/>
      <c r="D100" s="187"/>
      <c r="E100" s="187"/>
      <c r="F100" s="175"/>
      <c r="G100" s="175"/>
      <c r="H100" s="178"/>
      <c r="I100" s="175"/>
      <c r="J100" s="175"/>
      <c r="K100" s="178"/>
      <c r="L100" s="39" t="s">
        <v>1</v>
      </c>
      <c r="M100" s="74">
        <v>15</v>
      </c>
      <c r="N100" s="74">
        <f>IF(N99="","",M100)</f>
        <v>15</v>
      </c>
      <c r="O100" s="181"/>
      <c r="P100" s="75">
        <v>0</v>
      </c>
      <c r="Q100" s="74" t="str">
        <f>IF(Q99="","",P100)</f>
        <v/>
      </c>
      <c r="R100" s="181"/>
      <c r="S100" s="75">
        <v>15</v>
      </c>
      <c r="T100" s="74">
        <f>IF(T99="","",S100)</f>
        <v>15</v>
      </c>
      <c r="U100" s="181"/>
      <c r="V100" s="75">
        <v>0</v>
      </c>
      <c r="W100" s="74" t="str">
        <f>IF(W99="","",V100)</f>
        <v/>
      </c>
      <c r="X100" s="181"/>
      <c r="Y100" s="76">
        <f>J99</f>
        <v>20</v>
      </c>
      <c r="Z100" s="76">
        <f>Y100</f>
        <v>20</v>
      </c>
      <c r="AA100" s="166"/>
      <c r="AB100" s="169"/>
      <c r="AC100" s="172"/>
    </row>
    <row r="101" spans="1:29" ht="30" customHeight="1" thickBot="1" x14ac:dyDescent="0.3">
      <c r="A101" s="185"/>
      <c r="B101" s="188"/>
      <c r="C101" s="188"/>
      <c r="D101" s="188"/>
      <c r="E101" s="188"/>
      <c r="F101" s="176"/>
      <c r="G101" s="176"/>
      <c r="H101" s="179"/>
      <c r="I101" s="176"/>
      <c r="J101" s="176"/>
      <c r="K101" s="179"/>
      <c r="L101" s="40" t="s">
        <v>11</v>
      </c>
      <c r="M101" s="77">
        <f>IF(OR(M99="",M100=""),"",IFERROR(M99/M100,0))</f>
        <v>0.33333333333333331</v>
      </c>
      <c r="N101" s="78">
        <f>IF(OR(N99="",N100=""),"",IFERROR(N99/N100,0))</f>
        <v>0.8</v>
      </c>
      <c r="O101" s="182"/>
      <c r="P101" s="77">
        <f>IF(OR(P99="",P100=""),"",IFERROR(P99/P100,0))</f>
        <v>0</v>
      </c>
      <c r="Q101" s="78" t="str">
        <f>IF(OR(Q99="",Q100=""),"",IFERROR(Q99/Q100,0))</f>
        <v/>
      </c>
      <c r="R101" s="182"/>
      <c r="S101" s="77">
        <f>IF(OR(S99="",S100=""),"",IFERROR(S99/S100,0))</f>
        <v>0.66666666666666663</v>
      </c>
      <c r="T101" s="78">
        <f>IF(OR(T99="",T100=""),"",IFERROR(T99/T100,0))</f>
        <v>0.93333333333333335</v>
      </c>
      <c r="U101" s="182"/>
      <c r="V101" s="77">
        <f>IF(OR(V99="",V100=""),"",IFERROR(V99/V100,0))</f>
        <v>0</v>
      </c>
      <c r="W101" s="78" t="str">
        <f>IF(OR(W99="",W100=""),"",IFERROR(W99/W100,0))</f>
        <v/>
      </c>
      <c r="X101" s="182"/>
      <c r="Y101" s="78">
        <f>(Y99/Y100)*100%</f>
        <v>0.75</v>
      </c>
      <c r="Z101" s="78">
        <f>(Z99/Z100)*100%</f>
        <v>1.3</v>
      </c>
      <c r="AA101" s="167"/>
      <c r="AB101" s="170"/>
      <c r="AC101" s="173"/>
    </row>
    <row r="102" spans="1:29" ht="30" customHeight="1" x14ac:dyDescent="0.25">
      <c r="A102" s="183" t="s">
        <v>212</v>
      </c>
      <c r="B102" s="186" t="s">
        <v>147</v>
      </c>
      <c r="C102" s="189" t="s">
        <v>175</v>
      </c>
      <c r="D102" s="189" t="s">
        <v>176</v>
      </c>
      <c r="E102" s="186" t="s">
        <v>153</v>
      </c>
      <c r="F102" s="174">
        <v>1</v>
      </c>
      <c r="G102" s="174">
        <v>0</v>
      </c>
      <c r="H102" s="177" t="str">
        <f t="shared" ref="H102" si="9">IFERROR(F102/G102-1,"")</f>
        <v/>
      </c>
      <c r="I102" s="174">
        <v>1</v>
      </c>
      <c r="J102" s="174" t="s">
        <v>217</v>
      </c>
      <c r="K102" s="177" t="str">
        <f t="shared" ref="K102" si="10">IFERROR(I102/J102-1,"")</f>
        <v/>
      </c>
      <c r="L102" s="38" t="s">
        <v>0</v>
      </c>
      <c r="M102" s="69">
        <v>0</v>
      </c>
      <c r="N102" s="70"/>
      <c r="O102" s="180">
        <f>IF(N102&gt;=0,IFERROR(N102/M102,0),"")</f>
        <v>0</v>
      </c>
      <c r="P102" s="71">
        <v>0</v>
      </c>
      <c r="Q102" s="70"/>
      <c r="R102" s="180"/>
      <c r="S102" s="71">
        <v>0</v>
      </c>
      <c r="T102" s="70"/>
      <c r="U102" s="180"/>
      <c r="V102" s="71">
        <v>0</v>
      </c>
      <c r="W102" s="70"/>
      <c r="X102" s="180">
        <f>IF(W102&gt;=0,IFERROR(W102/V102,0),"")</f>
        <v>0</v>
      </c>
      <c r="Y102" s="91">
        <f>M102+P102+S102+V102</f>
        <v>0</v>
      </c>
      <c r="Z102" s="92">
        <f>N102+Q102+T102+W102</f>
        <v>0</v>
      </c>
      <c r="AA102" s="165" t="str">
        <f>IF(AND(Z102&lt;0.000000000001,Y102&lt;0.000000000000001),"",IFERROR(Z102/Y102,0))</f>
        <v/>
      </c>
      <c r="AB102" s="168" t="s">
        <v>155</v>
      </c>
      <c r="AC102" s="171" t="s">
        <v>24</v>
      </c>
    </row>
    <row r="103" spans="1:29" ht="30" customHeight="1" x14ac:dyDescent="0.25">
      <c r="A103" s="184"/>
      <c r="B103" s="187"/>
      <c r="C103" s="190"/>
      <c r="D103" s="190"/>
      <c r="E103" s="187"/>
      <c r="F103" s="175"/>
      <c r="G103" s="175"/>
      <c r="H103" s="178"/>
      <c r="I103" s="175"/>
      <c r="J103" s="175"/>
      <c r="K103" s="178"/>
      <c r="L103" s="39" t="s">
        <v>1</v>
      </c>
      <c r="M103" s="74">
        <v>0</v>
      </c>
      <c r="N103" s="74" t="str">
        <f>IF(N102="","",M103)</f>
        <v/>
      </c>
      <c r="O103" s="181"/>
      <c r="P103" s="75">
        <v>0</v>
      </c>
      <c r="Q103" s="74" t="str">
        <f>IF(Q102="","",P103)</f>
        <v/>
      </c>
      <c r="R103" s="181"/>
      <c r="S103" s="75">
        <v>0</v>
      </c>
      <c r="T103" s="74" t="str">
        <f>IF(T102="","",S103)</f>
        <v/>
      </c>
      <c r="U103" s="181"/>
      <c r="V103" s="75">
        <v>0</v>
      </c>
      <c r="W103" s="74" t="str">
        <f>IF(W102="","",V103)</f>
        <v/>
      </c>
      <c r="X103" s="181"/>
      <c r="Y103" s="76" t="str">
        <f>J102</f>
        <v>N/A</v>
      </c>
      <c r="Z103" s="76" t="str">
        <f>Y103</f>
        <v>N/A</v>
      </c>
      <c r="AA103" s="166"/>
      <c r="AB103" s="169"/>
      <c r="AC103" s="172"/>
    </row>
    <row r="104" spans="1:29" ht="30" customHeight="1" thickBot="1" x14ac:dyDescent="0.3">
      <c r="A104" s="185"/>
      <c r="B104" s="188"/>
      <c r="C104" s="191"/>
      <c r="D104" s="191"/>
      <c r="E104" s="188"/>
      <c r="F104" s="176"/>
      <c r="G104" s="176"/>
      <c r="H104" s="179"/>
      <c r="I104" s="176"/>
      <c r="J104" s="176"/>
      <c r="K104" s="179"/>
      <c r="L104" s="40" t="s">
        <v>11</v>
      </c>
      <c r="M104" s="77">
        <f>IF(OR(M102="",M103=""),"",IFERROR(M102/M103,0))</f>
        <v>0</v>
      </c>
      <c r="N104" s="78" t="str">
        <f>IF(OR(N102="",N103=""),"",IFERROR(N102/N103,0))</f>
        <v/>
      </c>
      <c r="O104" s="182"/>
      <c r="P104" s="77">
        <f>IF(OR(P102="",P103=""),"",IFERROR(P102/P103,0))</f>
        <v>0</v>
      </c>
      <c r="Q104" s="78" t="str">
        <f>IF(OR(Q102="",Q103=""),"",IFERROR(Q102/Q103,0))</f>
        <v/>
      </c>
      <c r="R104" s="182"/>
      <c r="S104" s="77">
        <f>IF(OR(S102="",S103=""),"",IFERROR(S102/S103,0))</f>
        <v>0</v>
      </c>
      <c r="T104" s="78" t="str">
        <f>IF(OR(T102="",T103=""),"",IFERROR(T102/T103,0))</f>
        <v/>
      </c>
      <c r="U104" s="182"/>
      <c r="V104" s="77">
        <f>IF(OR(V102="",V103=""),"",IFERROR(V102/V103,0))</f>
        <v>0</v>
      </c>
      <c r="W104" s="78" t="str">
        <f>IF(OR(W102="",W103=""),"",IFERROR(W102/W103,0))</f>
        <v/>
      </c>
      <c r="X104" s="182"/>
      <c r="Y104" s="78" t="e">
        <f>(Y102/Y103)*100%</f>
        <v>#VALUE!</v>
      </c>
      <c r="Z104" s="78" t="e">
        <f>(Z102/Z103)*100%</f>
        <v>#VALUE!</v>
      </c>
      <c r="AA104" s="167"/>
      <c r="AB104" s="170"/>
      <c r="AC104" s="173"/>
    </row>
    <row r="105" spans="1:29" ht="37.5" customHeight="1" x14ac:dyDescent="0.25">
      <c r="A105" s="183" t="s">
        <v>213</v>
      </c>
      <c r="B105" s="189" t="s">
        <v>148</v>
      </c>
      <c r="C105" s="189" t="s">
        <v>177</v>
      </c>
      <c r="D105" s="189" t="s">
        <v>178</v>
      </c>
      <c r="E105" s="189" t="s">
        <v>80</v>
      </c>
      <c r="F105" s="192">
        <v>0</v>
      </c>
      <c r="G105" s="198">
        <v>0</v>
      </c>
      <c r="H105" s="201" t="str">
        <f>IFERROR((F105/G105)-1,"")</f>
        <v/>
      </c>
      <c r="I105" s="204">
        <v>0</v>
      </c>
      <c r="J105" s="207">
        <v>0</v>
      </c>
      <c r="K105" s="201" t="str">
        <f>IFERROR(I105/J105-1,"")</f>
        <v/>
      </c>
      <c r="L105" s="25" t="s">
        <v>0</v>
      </c>
      <c r="M105" s="69">
        <v>0</v>
      </c>
      <c r="N105" s="70"/>
      <c r="O105" s="180">
        <f>IF(N105&gt;=0,IFERROR(N105/M105,0),"")</f>
        <v>0</v>
      </c>
      <c r="P105" s="71">
        <v>0</v>
      </c>
      <c r="Q105" s="70"/>
      <c r="R105" s="180"/>
      <c r="S105" s="71">
        <v>0</v>
      </c>
      <c r="T105" s="70"/>
      <c r="U105" s="180"/>
      <c r="V105" s="71">
        <v>0</v>
      </c>
      <c r="W105" s="70"/>
      <c r="X105" s="180">
        <f>IF(W105&gt;=0,IFERROR(W105/V105,0),"")</f>
        <v>0</v>
      </c>
      <c r="Y105" s="91">
        <f>M105+P105+S105+V105</f>
        <v>0</v>
      </c>
      <c r="Z105" s="92">
        <f>N105+Q105+T105+W105</f>
        <v>0</v>
      </c>
      <c r="AA105" s="195" t="str">
        <f>IF(AND(Z105&lt;0.000000000001,Y105&lt;0.000000000000001),"",IFERROR(Z105/Y105,0))</f>
        <v/>
      </c>
      <c r="AB105" s="168" t="s">
        <v>157</v>
      </c>
      <c r="AC105" s="171" t="s">
        <v>109</v>
      </c>
    </row>
    <row r="106" spans="1:29" ht="37.5" customHeight="1" x14ac:dyDescent="0.25">
      <c r="A106" s="184"/>
      <c r="B106" s="190"/>
      <c r="C106" s="190"/>
      <c r="D106" s="190"/>
      <c r="E106" s="190"/>
      <c r="F106" s="193"/>
      <c r="G106" s="199"/>
      <c r="H106" s="202"/>
      <c r="I106" s="205"/>
      <c r="J106" s="208"/>
      <c r="K106" s="202"/>
      <c r="L106" s="26" t="s">
        <v>1</v>
      </c>
      <c r="M106" s="74">
        <v>0</v>
      </c>
      <c r="N106" s="74" t="str">
        <f>IF(N105="","",M106)</f>
        <v/>
      </c>
      <c r="O106" s="181"/>
      <c r="P106" s="75">
        <v>0</v>
      </c>
      <c r="Q106" s="74" t="str">
        <f>IF(Q105="","",P106)</f>
        <v/>
      </c>
      <c r="R106" s="181"/>
      <c r="S106" s="75">
        <v>0</v>
      </c>
      <c r="T106" s="74" t="str">
        <f>IF(T105="","",S106)</f>
        <v/>
      </c>
      <c r="U106" s="181"/>
      <c r="V106" s="75">
        <v>0</v>
      </c>
      <c r="W106" s="74" t="str">
        <f>IF(W105="","",V106)</f>
        <v/>
      </c>
      <c r="X106" s="181"/>
      <c r="Y106" s="76">
        <f>J105</f>
        <v>0</v>
      </c>
      <c r="Z106" s="76">
        <f>Y106</f>
        <v>0</v>
      </c>
      <c r="AA106" s="196"/>
      <c r="AB106" s="169"/>
      <c r="AC106" s="172"/>
    </row>
    <row r="107" spans="1:29" ht="37.5" customHeight="1" thickBot="1" x14ac:dyDescent="0.3">
      <c r="A107" s="185"/>
      <c r="B107" s="191"/>
      <c r="C107" s="191"/>
      <c r="D107" s="191"/>
      <c r="E107" s="191"/>
      <c r="F107" s="194"/>
      <c r="G107" s="200"/>
      <c r="H107" s="203"/>
      <c r="I107" s="206"/>
      <c r="J107" s="209"/>
      <c r="K107" s="203"/>
      <c r="L107" s="27" t="s">
        <v>11</v>
      </c>
      <c r="M107" s="77">
        <f>IF(OR(M105="",M106=""),"",IFERROR(M105/M106,0))</f>
        <v>0</v>
      </c>
      <c r="N107" s="78" t="str">
        <f>IF(OR(N105="",N106=""),"",IFERROR(N105/N106,0))</f>
        <v/>
      </c>
      <c r="O107" s="182"/>
      <c r="P107" s="77">
        <f>IF(OR(P105="",P106=""),"",IFERROR(P105/P106,0))</f>
        <v>0</v>
      </c>
      <c r="Q107" s="78" t="str">
        <f>IF(OR(Q105="",Q106=""),"",IFERROR(Q105/Q106,0))</f>
        <v/>
      </c>
      <c r="R107" s="182"/>
      <c r="S107" s="77">
        <f>IF(OR(S105="",S106=""),"",IFERROR(S105/S106,0))</f>
        <v>0</v>
      </c>
      <c r="T107" s="78" t="str">
        <f>IF(OR(T105="",T106=""),"",IFERROR(T105/T106,0))</f>
        <v/>
      </c>
      <c r="U107" s="182"/>
      <c r="V107" s="77">
        <f>IF(OR(V105="",V106=""),"",IFERROR(V105/V106,0))</f>
        <v>0</v>
      </c>
      <c r="W107" s="78" t="str">
        <f>IF(OR(W105="",W106=""),"",IFERROR(W105/W106,0))</f>
        <v/>
      </c>
      <c r="X107" s="182"/>
      <c r="Y107" s="78" t="e">
        <f>(Y105/Y106)*100%</f>
        <v>#DIV/0!</v>
      </c>
      <c r="Z107" s="78" t="e">
        <f>(Z105/Z106)*100%</f>
        <v>#DIV/0!</v>
      </c>
      <c r="AA107" s="197"/>
      <c r="AB107" s="170"/>
      <c r="AC107" s="173"/>
    </row>
    <row r="108" spans="1:29" ht="30" customHeight="1" x14ac:dyDescent="0.25">
      <c r="A108" s="183" t="s">
        <v>214</v>
      </c>
      <c r="B108" s="186" t="s">
        <v>149</v>
      </c>
      <c r="C108" s="186" t="s">
        <v>152</v>
      </c>
      <c r="D108" s="189" t="s">
        <v>180</v>
      </c>
      <c r="E108" s="186" t="s">
        <v>70</v>
      </c>
      <c r="F108" s="174">
        <v>17</v>
      </c>
      <c r="G108" s="174">
        <v>17</v>
      </c>
      <c r="H108" s="177">
        <f t="shared" ref="H108" si="11">IFERROR(F108/G108-1,"")</f>
        <v>0</v>
      </c>
      <c r="I108" s="174">
        <v>17</v>
      </c>
      <c r="J108" s="174">
        <v>17</v>
      </c>
      <c r="K108" s="177">
        <f t="shared" ref="K108" si="12">IFERROR(I108/J108-1,"")</f>
        <v>0</v>
      </c>
      <c r="L108" s="38" t="s">
        <v>0</v>
      </c>
      <c r="M108" s="69">
        <v>5</v>
      </c>
      <c r="N108" s="70">
        <v>4</v>
      </c>
      <c r="O108" s="180">
        <f>IF(N108&gt;=0,IFERROR(N108/M108,0),"")</f>
        <v>0.8</v>
      </c>
      <c r="P108" s="71">
        <v>6</v>
      </c>
      <c r="Q108" s="70">
        <v>6</v>
      </c>
      <c r="R108" s="180"/>
      <c r="S108" s="71">
        <v>4</v>
      </c>
      <c r="T108" s="70">
        <v>4</v>
      </c>
      <c r="U108" s="180"/>
      <c r="V108" s="71">
        <v>2</v>
      </c>
      <c r="W108" s="70"/>
      <c r="X108" s="180">
        <f>IF(W108&gt;=0,IFERROR(W108/V108,0),"")</f>
        <v>0</v>
      </c>
      <c r="Y108" s="91">
        <f>M108+P108+S108+V108</f>
        <v>17</v>
      </c>
      <c r="Z108" s="92">
        <f>N108+Q108+T108+W108</f>
        <v>14</v>
      </c>
      <c r="AA108" s="165">
        <f>IF(AND(Z108&lt;0.000000000001,Y108&lt;0.000000000000001),"",IFERROR(Z108/Y108,0))</f>
        <v>0.82352941176470584</v>
      </c>
      <c r="AB108" s="168" t="s">
        <v>158</v>
      </c>
      <c r="AC108" s="171" t="s">
        <v>70</v>
      </c>
    </row>
    <row r="109" spans="1:29" ht="30" customHeight="1" x14ac:dyDescent="0.25">
      <c r="A109" s="184"/>
      <c r="B109" s="187"/>
      <c r="C109" s="187"/>
      <c r="D109" s="190"/>
      <c r="E109" s="187"/>
      <c r="F109" s="175"/>
      <c r="G109" s="175"/>
      <c r="H109" s="178"/>
      <c r="I109" s="175"/>
      <c r="J109" s="175"/>
      <c r="K109" s="178"/>
      <c r="L109" s="39" t="s">
        <v>1</v>
      </c>
      <c r="M109" s="74">
        <v>17</v>
      </c>
      <c r="N109" s="74">
        <f>IF(N108="","",M109)</f>
        <v>17</v>
      </c>
      <c r="O109" s="181"/>
      <c r="P109" s="75">
        <v>17</v>
      </c>
      <c r="Q109" s="74">
        <f>IF(Q108="","",P109)</f>
        <v>17</v>
      </c>
      <c r="R109" s="181"/>
      <c r="S109" s="75">
        <v>17</v>
      </c>
      <c r="T109" s="74">
        <f>IF(T108="","",S109)</f>
        <v>17</v>
      </c>
      <c r="U109" s="181"/>
      <c r="V109" s="75">
        <v>17</v>
      </c>
      <c r="W109" s="74" t="str">
        <f>IF(W108="","",V109)</f>
        <v/>
      </c>
      <c r="X109" s="181"/>
      <c r="Y109" s="76">
        <f>J108</f>
        <v>17</v>
      </c>
      <c r="Z109" s="76">
        <f>Y109</f>
        <v>17</v>
      </c>
      <c r="AA109" s="166"/>
      <c r="AB109" s="169"/>
      <c r="AC109" s="172"/>
    </row>
    <row r="110" spans="1:29" ht="30" customHeight="1" thickBot="1" x14ac:dyDescent="0.3">
      <c r="A110" s="185"/>
      <c r="B110" s="188"/>
      <c r="C110" s="188"/>
      <c r="D110" s="191"/>
      <c r="E110" s="188"/>
      <c r="F110" s="176"/>
      <c r="G110" s="176"/>
      <c r="H110" s="179"/>
      <c r="I110" s="176"/>
      <c r="J110" s="176"/>
      <c r="K110" s="179"/>
      <c r="L110" s="40" t="s">
        <v>11</v>
      </c>
      <c r="M110" s="77">
        <f>IF(OR(M108="",M109=""),"",IFERROR(M108/M109,0))</f>
        <v>0.29411764705882354</v>
      </c>
      <c r="N110" s="78">
        <f>IF(OR(N108="",N109=""),"",IFERROR(N108/N109,0))</f>
        <v>0.23529411764705882</v>
      </c>
      <c r="O110" s="182"/>
      <c r="P110" s="77">
        <f>IF(OR(P108="",P109=""),"",IFERROR(P108/P109,0))</f>
        <v>0.35294117647058826</v>
      </c>
      <c r="Q110" s="78">
        <f>IF(OR(Q108="",Q109=""),"",IFERROR(Q108/Q109,0))</f>
        <v>0.35294117647058826</v>
      </c>
      <c r="R110" s="182"/>
      <c r="S110" s="77">
        <f>IF(OR(S108="",S109=""),"",IFERROR(S108/S109,0))</f>
        <v>0.23529411764705882</v>
      </c>
      <c r="T110" s="78">
        <f>IF(OR(T108="",T109=""),"",IFERROR(T108/T109,0))</f>
        <v>0.23529411764705882</v>
      </c>
      <c r="U110" s="182"/>
      <c r="V110" s="77">
        <f>IF(OR(V108="",V109=""),"",IFERROR(V108/V109,0))</f>
        <v>0.11764705882352941</v>
      </c>
      <c r="W110" s="78" t="str">
        <f>IF(OR(W108="",W109=""),"",IFERROR(W108/W109,0))</f>
        <v/>
      </c>
      <c r="X110" s="182"/>
      <c r="Y110" s="78">
        <f>(Y108/Y109)*100%</f>
        <v>1</v>
      </c>
      <c r="Z110" s="78">
        <f>(Z108/Z109)*100%</f>
        <v>0.82352941176470584</v>
      </c>
      <c r="AA110" s="167"/>
      <c r="AB110" s="170"/>
      <c r="AC110" s="173"/>
    </row>
    <row r="111" spans="1:29" s="8" customFormat="1" ht="47.25" customHeight="1" x14ac:dyDescent="0.3">
      <c r="A111" s="62"/>
      <c r="C111" s="160" t="s">
        <v>12</v>
      </c>
      <c r="D111" s="160"/>
      <c r="E111" s="160"/>
      <c r="F111" s="160"/>
      <c r="G111" s="63"/>
      <c r="H111" s="63"/>
      <c r="I111" s="64"/>
      <c r="J111" s="64"/>
      <c r="K111" s="64"/>
      <c r="L111" s="63"/>
      <c r="M111" s="63"/>
      <c r="N111" s="63"/>
      <c r="O111" s="160" t="s">
        <v>13</v>
      </c>
      <c r="P111" s="160"/>
      <c r="Q111" s="160"/>
      <c r="R111" s="160"/>
      <c r="S111" s="160"/>
      <c r="T111" s="160"/>
      <c r="U111" s="65"/>
      <c r="V111" s="66"/>
      <c r="W111" s="66"/>
      <c r="X111" s="67"/>
      <c r="Y111" s="68"/>
      <c r="Z111" s="66"/>
      <c r="AA111" s="67"/>
      <c r="AB111" s="67"/>
      <c r="AC111" s="67"/>
    </row>
    <row r="112" spans="1:29" s="8" customFormat="1" ht="145.9" customHeight="1" x14ac:dyDescent="0.25">
      <c r="A112" s="13"/>
      <c r="B112" s="11"/>
      <c r="C112" s="110"/>
      <c r="D112" s="110"/>
      <c r="E112" s="110"/>
      <c r="F112" s="110"/>
      <c r="G112" s="110"/>
      <c r="H112" s="110"/>
      <c r="I112" s="43"/>
      <c r="J112" s="43"/>
      <c r="K112" s="44"/>
      <c r="L112" s="110"/>
      <c r="M112" s="110"/>
      <c r="N112" s="110"/>
      <c r="O112" s="110"/>
      <c r="P112" s="42"/>
      <c r="Q112" s="42"/>
      <c r="R112" s="110"/>
      <c r="S112" s="110"/>
      <c r="T112" s="110"/>
      <c r="U112" s="42"/>
      <c r="V112" s="14"/>
      <c r="W112" s="14"/>
      <c r="X112" s="11"/>
      <c r="Y112" s="15"/>
      <c r="Z112" s="14"/>
      <c r="AA112" s="11"/>
      <c r="AB112" s="11"/>
      <c r="AC112" s="11"/>
    </row>
    <row r="113" spans="1:29" s="8" customFormat="1" ht="22.15" customHeight="1" x14ac:dyDescent="0.25">
      <c r="A113" s="13"/>
      <c r="B113" s="11"/>
      <c r="G113" s="110"/>
      <c r="H113" s="110"/>
      <c r="I113" s="43"/>
      <c r="J113" s="43"/>
      <c r="K113" s="44"/>
      <c r="L113" s="110"/>
      <c r="N113" s="110"/>
      <c r="O113" s="161"/>
      <c r="P113" s="161"/>
      <c r="Q113" s="161"/>
      <c r="R113" s="161"/>
      <c r="S113" s="161"/>
      <c r="T113" s="161"/>
      <c r="U113" s="47"/>
      <c r="V113" s="14"/>
      <c r="W113" s="14"/>
      <c r="X113" s="11"/>
      <c r="Y113" s="15"/>
      <c r="Z113" s="14"/>
      <c r="AA113" s="11"/>
      <c r="AB113" s="11"/>
      <c r="AC113" s="11"/>
    </row>
    <row r="114" spans="1:29" s="8" customFormat="1" ht="20.25" customHeight="1" x14ac:dyDescent="0.25">
      <c r="A114" s="13"/>
      <c r="B114" s="11"/>
      <c r="C114" s="162" t="s">
        <v>218</v>
      </c>
      <c r="D114" s="162"/>
      <c r="E114" s="162"/>
      <c r="F114" s="162"/>
      <c r="G114" s="110"/>
      <c r="H114" s="110"/>
      <c r="I114" s="43"/>
      <c r="J114" s="43"/>
      <c r="K114" s="44"/>
      <c r="L114" s="110"/>
      <c r="M114" s="110"/>
      <c r="N114" s="110"/>
      <c r="O114" s="163" t="s">
        <v>224</v>
      </c>
      <c r="P114" s="163"/>
      <c r="Q114" s="163"/>
      <c r="R114" s="163"/>
      <c r="S114" s="163"/>
      <c r="T114" s="163"/>
      <c r="U114" s="47"/>
      <c r="V114" s="14"/>
      <c r="W114" s="14"/>
      <c r="X114" s="11"/>
      <c r="Y114" s="15"/>
      <c r="Z114" s="14"/>
      <c r="AA114" s="11"/>
      <c r="AB114" s="11"/>
      <c r="AC114" s="11"/>
    </row>
    <row r="115" spans="1:29" s="8" customFormat="1" ht="33" customHeight="1" x14ac:dyDescent="0.25">
      <c r="A115" s="13"/>
      <c r="B115" s="11"/>
      <c r="C115" s="164" t="s">
        <v>222</v>
      </c>
      <c r="D115" s="164"/>
      <c r="E115" s="164"/>
      <c r="F115" s="164"/>
      <c r="G115" s="41"/>
      <c r="H115" s="41"/>
      <c r="I115" s="45"/>
      <c r="J115" s="45"/>
      <c r="K115" s="46"/>
      <c r="L115" s="110"/>
      <c r="M115" s="110"/>
      <c r="N115" s="110"/>
      <c r="O115" s="164" t="s">
        <v>225</v>
      </c>
      <c r="P115" s="164"/>
      <c r="Q115" s="164"/>
      <c r="R115" s="164"/>
      <c r="S115" s="164"/>
      <c r="T115" s="164"/>
      <c r="U115" s="47"/>
      <c r="V115" s="14"/>
      <c r="W115" s="14"/>
      <c r="X115" s="11"/>
      <c r="Y115" s="15"/>
      <c r="Z115" s="156" t="s">
        <v>167</v>
      </c>
      <c r="AA115" s="156"/>
      <c r="AB115" s="61">
        <v>45522</v>
      </c>
      <c r="AC115" s="11"/>
    </row>
    <row r="116" spans="1:29" s="8" customFormat="1" ht="18" x14ac:dyDescent="0.25">
      <c r="A116" s="13"/>
      <c r="B116" s="11"/>
      <c r="C116" s="11"/>
      <c r="D116" s="36"/>
      <c r="E116" s="36"/>
      <c r="F116" s="35"/>
      <c r="G116" s="35"/>
      <c r="H116" s="35"/>
      <c r="I116" s="157"/>
      <c r="J116" s="157"/>
      <c r="K116" s="157"/>
      <c r="L116" s="11"/>
      <c r="M116" s="11"/>
      <c r="N116" s="11"/>
      <c r="O116" s="11"/>
      <c r="P116" s="158"/>
      <c r="Q116" s="158"/>
      <c r="R116" s="158"/>
      <c r="S116" s="158"/>
      <c r="T116" s="47"/>
      <c r="U116" s="47"/>
      <c r="V116" s="14"/>
      <c r="W116" s="14"/>
      <c r="X116" s="11"/>
      <c r="Y116" s="15"/>
      <c r="Z116" s="14"/>
      <c r="AA116" s="11"/>
      <c r="AB116" s="11"/>
      <c r="AC116" s="11"/>
    </row>
    <row r="117" spans="1:29" s="8" customFormat="1" ht="18" x14ac:dyDescent="0.25">
      <c r="A117" s="13"/>
      <c r="B117" s="11"/>
      <c r="C117" s="11"/>
      <c r="D117" s="159"/>
      <c r="E117" s="159"/>
      <c r="F117" s="35"/>
      <c r="G117" s="35"/>
      <c r="H117" s="35"/>
      <c r="I117" s="158"/>
      <c r="J117" s="158"/>
      <c r="K117" s="158"/>
      <c r="L117" s="11"/>
      <c r="M117" s="11"/>
      <c r="N117" s="11"/>
      <c r="O117" s="11"/>
      <c r="P117" s="158"/>
      <c r="Q117" s="158"/>
      <c r="R117" s="158"/>
      <c r="S117" s="158"/>
      <c r="T117" s="47"/>
      <c r="U117" s="47"/>
      <c r="V117" s="14"/>
      <c r="W117" s="14"/>
      <c r="X117" s="11"/>
      <c r="Y117" s="15"/>
      <c r="Z117" s="14"/>
      <c r="AA117" s="11"/>
      <c r="AB117" s="11"/>
      <c r="AC117" s="11"/>
    </row>
    <row r="118" spans="1:29" s="8" customFormat="1" ht="18" x14ac:dyDescent="0.25">
      <c r="A118" s="13"/>
      <c r="B118" s="11"/>
      <c r="C118" s="11"/>
      <c r="D118" s="159"/>
      <c r="E118" s="159"/>
      <c r="F118" s="35"/>
      <c r="G118" s="35"/>
      <c r="H118" s="35"/>
      <c r="I118" s="9"/>
      <c r="J118" s="9"/>
      <c r="K118" s="22"/>
      <c r="L118" s="11"/>
      <c r="M118" s="11"/>
      <c r="N118" s="11"/>
      <c r="O118" s="11"/>
      <c r="P118" s="11"/>
      <c r="Q118" s="11"/>
      <c r="R118" s="11"/>
      <c r="S118" s="47"/>
      <c r="T118" s="47"/>
      <c r="U118" s="47"/>
      <c r="V118" s="14"/>
      <c r="W118" s="14"/>
      <c r="X118" s="11"/>
      <c r="Y118" s="15"/>
      <c r="Z118" s="14"/>
      <c r="AA118" s="11"/>
      <c r="AB118" s="11"/>
      <c r="AC118" s="11"/>
    </row>
    <row r="119" spans="1:29" s="8" customFormat="1" x14ac:dyDescent="0.25">
      <c r="A119" s="13"/>
      <c r="B119" s="14"/>
      <c r="C119" s="14"/>
      <c r="D119" s="14"/>
      <c r="E119" s="14"/>
      <c r="F119" s="14"/>
      <c r="G119" s="14"/>
      <c r="H119" s="14"/>
      <c r="I119" s="12"/>
      <c r="J119" s="12"/>
      <c r="K119" s="23"/>
      <c r="L119" s="10"/>
      <c r="M119" s="13"/>
      <c r="N119" s="14"/>
      <c r="O119" s="14"/>
      <c r="P119" s="14"/>
      <c r="Q119" s="14"/>
      <c r="R119" s="14"/>
      <c r="S119" s="48"/>
      <c r="T119" s="48"/>
      <c r="U119" s="48"/>
      <c r="V119" s="14"/>
      <c r="W119" s="14"/>
      <c r="X119" s="14"/>
      <c r="Y119" s="15"/>
      <c r="Z119" s="14"/>
      <c r="AA119" s="14"/>
      <c r="AB119" s="13"/>
      <c r="AC119" s="13"/>
    </row>
    <row r="120" spans="1:29" s="8" customFormat="1" x14ac:dyDescent="0.25">
      <c r="A120" s="13"/>
      <c r="B120" s="14"/>
      <c r="C120" s="14"/>
      <c r="D120" s="14"/>
      <c r="E120" s="14"/>
      <c r="F120" s="14"/>
      <c r="G120" s="14"/>
      <c r="H120" s="14"/>
      <c r="I120" s="12"/>
      <c r="J120" s="12"/>
      <c r="K120" s="23"/>
      <c r="L120" s="10"/>
      <c r="M120" s="13"/>
      <c r="N120" s="14"/>
      <c r="O120" s="14"/>
      <c r="P120" s="14"/>
      <c r="Q120" s="14"/>
      <c r="R120" s="14"/>
      <c r="S120" s="48"/>
      <c r="T120" s="48"/>
      <c r="U120" s="48"/>
      <c r="V120" s="14"/>
      <c r="W120" s="14"/>
      <c r="X120" s="14"/>
      <c r="Y120" s="15"/>
      <c r="Z120" s="14"/>
      <c r="AA120" s="14"/>
      <c r="AB120" s="13"/>
      <c r="AC120" s="13"/>
    </row>
    <row r="121" spans="1:29" s="8" customFormat="1" x14ac:dyDescent="0.25">
      <c r="A121" s="13"/>
      <c r="B121" s="14"/>
      <c r="C121" s="14"/>
      <c r="D121" s="14"/>
      <c r="E121" s="14"/>
      <c r="F121" s="14"/>
      <c r="G121" s="14"/>
      <c r="H121" s="14"/>
      <c r="I121" s="12"/>
      <c r="J121" s="12"/>
      <c r="K121" s="23"/>
      <c r="L121" s="10"/>
      <c r="M121" s="13"/>
      <c r="N121" s="14"/>
      <c r="O121" s="14"/>
      <c r="P121" s="14"/>
      <c r="Q121" s="14"/>
      <c r="R121" s="14"/>
      <c r="S121" s="48"/>
      <c r="T121" s="48"/>
      <c r="U121" s="48"/>
      <c r="V121" s="14"/>
      <c r="W121" s="14"/>
      <c r="X121" s="14"/>
      <c r="Y121" s="15"/>
      <c r="Z121" s="14"/>
      <c r="AA121" s="14"/>
      <c r="AB121" s="13"/>
      <c r="AC121" s="13"/>
    </row>
    <row r="122" spans="1:29" s="8" customFormat="1" x14ac:dyDescent="0.25">
      <c r="A122" s="13"/>
      <c r="B122" s="14"/>
      <c r="C122" s="14"/>
      <c r="D122" s="14"/>
      <c r="E122" s="14"/>
      <c r="F122" s="14"/>
      <c r="G122" s="14"/>
      <c r="H122" s="14"/>
      <c r="I122" s="12"/>
      <c r="J122" s="12"/>
      <c r="K122" s="23"/>
      <c r="L122" s="10"/>
      <c r="M122" s="13"/>
      <c r="N122" s="14"/>
      <c r="O122" s="14"/>
      <c r="P122" s="14"/>
      <c r="Q122" s="14"/>
      <c r="R122" s="14"/>
      <c r="S122" s="48"/>
      <c r="T122" s="48"/>
      <c r="U122" s="48"/>
      <c r="V122" s="14"/>
      <c r="W122" s="14"/>
      <c r="X122" s="14"/>
      <c r="Y122" s="15"/>
      <c r="Z122" s="14"/>
      <c r="AA122" s="14"/>
      <c r="AB122" s="13"/>
      <c r="AC122" s="13"/>
    </row>
    <row r="123" spans="1:29" s="8" customFormat="1" x14ac:dyDescent="0.25">
      <c r="A123" s="13"/>
      <c r="B123" s="14"/>
      <c r="C123" s="14"/>
      <c r="D123" s="14"/>
      <c r="E123" s="14"/>
      <c r="F123" s="14"/>
      <c r="G123" s="14"/>
      <c r="H123" s="14"/>
      <c r="I123" s="12"/>
      <c r="J123" s="12"/>
      <c r="K123" s="23"/>
      <c r="L123" s="10"/>
      <c r="M123" s="13"/>
      <c r="N123" s="14"/>
      <c r="O123" s="14"/>
      <c r="P123" s="14"/>
      <c r="Q123" s="14"/>
      <c r="R123" s="14"/>
      <c r="S123" s="48"/>
      <c r="T123" s="48"/>
      <c r="U123" s="48"/>
      <c r="V123" s="14"/>
      <c r="W123" s="14"/>
      <c r="X123" s="14"/>
      <c r="Y123" s="15"/>
      <c r="Z123" s="14"/>
      <c r="AA123" s="14"/>
      <c r="AB123" s="13"/>
      <c r="AC123" s="13"/>
    </row>
    <row r="124" spans="1:29" s="8" customFormat="1" x14ac:dyDescent="0.25">
      <c r="A124" s="13"/>
      <c r="B124" s="14"/>
      <c r="C124" s="14"/>
      <c r="D124" s="14"/>
      <c r="E124" s="14"/>
      <c r="F124" s="14"/>
      <c r="G124" s="14"/>
      <c r="H124" s="14"/>
      <c r="I124" s="12"/>
      <c r="J124" s="12"/>
      <c r="K124" s="23"/>
      <c r="L124" s="10"/>
      <c r="M124" s="13"/>
      <c r="N124" s="14"/>
      <c r="O124" s="14"/>
      <c r="P124" s="14"/>
      <c r="Q124" s="14"/>
      <c r="R124" s="14"/>
      <c r="S124" s="48"/>
      <c r="T124" s="48"/>
      <c r="U124" s="48"/>
      <c r="V124" s="14"/>
      <c r="W124" s="14"/>
      <c r="X124" s="14"/>
      <c r="Y124" s="15"/>
      <c r="Z124" s="14"/>
      <c r="AA124" s="14"/>
      <c r="AB124" s="13"/>
      <c r="AC124" s="13"/>
    </row>
    <row r="125" spans="1:29" s="8" customFormat="1" x14ac:dyDescent="0.25">
      <c r="A125" s="13"/>
      <c r="B125" s="14"/>
      <c r="C125" s="14"/>
      <c r="D125" s="14"/>
      <c r="E125" s="14"/>
      <c r="F125" s="14"/>
      <c r="G125" s="14"/>
      <c r="H125" s="14"/>
      <c r="I125" s="12"/>
      <c r="J125" s="12"/>
      <c r="K125" s="23"/>
      <c r="L125" s="10"/>
      <c r="M125" s="13"/>
      <c r="N125" s="14"/>
      <c r="O125" s="14"/>
      <c r="P125" s="14"/>
      <c r="Q125" s="14"/>
      <c r="R125" s="14"/>
      <c r="S125" s="48"/>
      <c r="T125" s="48"/>
      <c r="U125" s="48"/>
      <c r="V125" s="14"/>
      <c r="W125" s="14"/>
      <c r="X125" s="14"/>
      <c r="Y125" s="15"/>
      <c r="Z125" s="14"/>
      <c r="AA125" s="14"/>
      <c r="AB125" s="13"/>
      <c r="AC125" s="13"/>
    </row>
    <row r="126" spans="1:29" s="8" customFormat="1" x14ac:dyDescent="0.25">
      <c r="A126" s="13"/>
      <c r="B126" s="14"/>
      <c r="C126" s="14"/>
      <c r="D126" s="14"/>
      <c r="E126" s="14"/>
      <c r="F126" s="14"/>
      <c r="G126" s="14"/>
      <c r="H126" s="14"/>
      <c r="I126" s="12"/>
      <c r="J126" s="12"/>
      <c r="K126" s="23"/>
      <c r="L126" s="10"/>
      <c r="M126" s="13"/>
      <c r="N126" s="14"/>
      <c r="O126" s="14"/>
      <c r="P126" s="14"/>
      <c r="Q126" s="14"/>
      <c r="R126" s="14"/>
      <c r="S126" s="48"/>
      <c r="T126" s="48"/>
      <c r="U126" s="48"/>
      <c r="V126" s="14"/>
      <c r="W126" s="14"/>
      <c r="X126" s="14"/>
      <c r="Y126" s="15"/>
      <c r="Z126" s="14"/>
      <c r="AA126" s="14"/>
      <c r="AB126" s="13"/>
      <c r="AC126" s="13"/>
    </row>
    <row r="127" spans="1:29" s="8" customFormat="1" x14ac:dyDescent="0.25">
      <c r="A127" s="13"/>
      <c r="B127" s="14"/>
      <c r="C127" s="14"/>
      <c r="D127" s="14"/>
      <c r="E127" s="14"/>
      <c r="F127" s="14"/>
      <c r="G127" s="14"/>
      <c r="H127" s="14"/>
      <c r="I127" s="12"/>
      <c r="J127" s="12"/>
      <c r="K127" s="23"/>
      <c r="L127" s="10"/>
      <c r="M127" s="13"/>
      <c r="N127" s="14"/>
      <c r="O127" s="14"/>
      <c r="P127" s="14"/>
      <c r="Q127" s="14"/>
      <c r="R127" s="14"/>
      <c r="S127" s="48"/>
      <c r="T127" s="48"/>
      <c r="U127" s="48"/>
      <c r="V127" s="14"/>
      <c r="W127" s="14"/>
      <c r="X127" s="14"/>
      <c r="Y127" s="15"/>
      <c r="Z127" s="14"/>
      <c r="AA127" s="14"/>
      <c r="AB127" s="13"/>
      <c r="AC127" s="13"/>
    </row>
    <row r="128" spans="1:29" s="8" customFormat="1" x14ac:dyDescent="0.25">
      <c r="A128" s="13"/>
      <c r="B128" s="14"/>
      <c r="C128" s="14"/>
      <c r="D128" s="14"/>
      <c r="E128" s="14"/>
      <c r="F128" s="14"/>
      <c r="G128" s="14"/>
      <c r="H128" s="14"/>
      <c r="I128" s="12"/>
      <c r="J128" s="12"/>
      <c r="K128" s="23"/>
      <c r="L128" s="10"/>
      <c r="M128" s="13"/>
      <c r="N128" s="14"/>
      <c r="O128" s="14"/>
      <c r="P128" s="14"/>
      <c r="Q128" s="14"/>
      <c r="R128" s="14"/>
      <c r="S128" s="48"/>
      <c r="T128" s="48"/>
      <c r="U128" s="48"/>
      <c r="V128" s="14"/>
      <c r="W128" s="14"/>
      <c r="X128" s="14"/>
      <c r="Y128" s="15"/>
      <c r="Z128" s="14"/>
      <c r="AA128" s="14"/>
      <c r="AB128" s="13"/>
      <c r="AC128" s="13"/>
    </row>
    <row r="129" spans="1:29" s="8" customFormat="1" x14ac:dyDescent="0.25">
      <c r="A129" s="13"/>
      <c r="B129" s="14"/>
      <c r="C129" s="14"/>
      <c r="D129" s="14"/>
      <c r="E129" s="14"/>
      <c r="F129" s="14"/>
      <c r="G129" s="14"/>
      <c r="H129" s="14"/>
      <c r="I129" s="12"/>
      <c r="J129" s="12"/>
      <c r="K129" s="23"/>
      <c r="L129" s="10"/>
      <c r="M129" s="13"/>
      <c r="N129" s="14"/>
      <c r="O129" s="14"/>
      <c r="P129" s="14"/>
      <c r="Q129" s="14"/>
      <c r="R129" s="14"/>
      <c r="S129" s="48"/>
      <c r="T129" s="48"/>
      <c r="U129" s="48"/>
      <c r="V129" s="14"/>
      <c r="W129" s="14"/>
      <c r="X129" s="14"/>
      <c r="Y129" s="15"/>
      <c r="Z129" s="14"/>
      <c r="AA129" s="14"/>
      <c r="AB129" s="13"/>
      <c r="AC129" s="13"/>
    </row>
    <row r="130" spans="1:29" s="8" customFormat="1" x14ac:dyDescent="0.25">
      <c r="A130" s="13"/>
      <c r="B130" s="14"/>
      <c r="C130" s="14"/>
      <c r="D130" s="14"/>
      <c r="E130" s="14"/>
      <c r="F130" s="14"/>
      <c r="G130" s="14"/>
      <c r="H130" s="14"/>
      <c r="I130" s="12"/>
      <c r="J130" s="12"/>
      <c r="K130" s="23"/>
      <c r="L130" s="10"/>
      <c r="M130" s="13"/>
      <c r="N130" s="14"/>
      <c r="O130" s="14"/>
      <c r="P130" s="14"/>
      <c r="Q130" s="14"/>
      <c r="R130" s="14"/>
      <c r="S130" s="48"/>
      <c r="T130" s="48"/>
      <c r="U130" s="48"/>
      <c r="V130" s="14"/>
      <c r="W130" s="14"/>
      <c r="X130" s="14"/>
      <c r="Y130" s="15"/>
      <c r="Z130" s="14"/>
      <c r="AA130" s="14"/>
      <c r="AB130" s="13"/>
      <c r="AC130" s="13"/>
    </row>
    <row r="131" spans="1:29" s="8" customFormat="1" x14ac:dyDescent="0.25">
      <c r="A131" s="13"/>
      <c r="B131" s="14"/>
      <c r="C131" s="14"/>
      <c r="D131" s="14"/>
      <c r="E131" s="14"/>
      <c r="F131" s="14"/>
      <c r="G131" s="14"/>
      <c r="H131" s="14"/>
      <c r="I131" s="12"/>
      <c r="J131" s="12"/>
      <c r="K131" s="23"/>
      <c r="L131" s="10"/>
      <c r="M131" s="13"/>
      <c r="N131" s="14"/>
      <c r="O131" s="14"/>
      <c r="P131" s="14"/>
      <c r="Q131" s="14"/>
      <c r="R131" s="14"/>
      <c r="S131" s="48"/>
      <c r="T131" s="48"/>
      <c r="U131" s="48"/>
      <c r="V131" s="14"/>
      <c r="W131" s="14"/>
      <c r="X131" s="14"/>
      <c r="Y131" s="15"/>
      <c r="Z131" s="14"/>
      <c r="AA131" s="14"/>
      <c r="AB131" s="13"/>
      <c r="AC131" s="13"/>
    </row>
    <row r="132" spans="1:29" s="8" customFormat="1" x14ac:dyDescent="0.25">
      <c r="A132" s="13"/>
      <c r="B132" s="14"/>
      <c r="C132" s="14"/>
      <c r="D132" s="14"/>
      <c r="E132" s="14"/>
      <c r="F132" s="14"/>
      <c r="G132" s="14"/>
      <c r="H132" s="14"/>
      <c r="I132" s="12"/>
      <c r="J132" s="12"/>
      <c r="K132" s="23"/>
      <c r="L132" s="10"/>
      <c r="M132" s="13"/>
      <c r="N132" s="14"/>
      <c r="O132" s="14"/>
      <c r="P132" s="14"/>
      <c r="Q132" s="14"/>
      <c r="R132" s="14"/>
      <c r="S132" s="48"/>
      <c r="T132" s="48"/>
      <c r="U132" s="48"/>
      <c r="V132" s="14"/>
      <c r="W132" s="14"/>
      <c r="X132" s="14"/>
      <c r="Y132" s="15"/>
      <c r="Z132" s="14"/>
      <c r="AA132" s="14"/>
      <c r="AB132" s="13"/>
      <c r="AC132" s="13"/>
    </row>
    <row r="133" spans="1:29" s="8" customFormat="1" x14ac:dyDescent="0.25">
      <c r="A133" s="13"/>
      <c r="B133" s="14"/>
      <c r="C133" s="14"/>
      <c r="D133" s="14"/>
      <c r="E133" s="14"/>
      <c r="F133" s="14"/>
      <c r="G133" s="14"/>
      <c r="H133" s="14"/>
      <c r="I133" s="12"/>
      <c r="J133" s="12"/>
      <c r="K133" s="23"/>
      <c r="L133" s="10"/>
      <c r="M133" s="13"/>
      <c r="N133" s="14"/>
      <c r="O133" s="14"/>
      <c r="P133" s="14"/>
      <c r="Q133" s="14"/>
      <c r="R133" s="14"/>
      <c r="S133" s="48"/>
      <c r="T133" s="48"/>
      <c r="U133" s="48"/>
      <c r="V133" s="14"/>
      <c r="W133" s="14"/>
      <c r="X133" s="14"/>
      <c r="Y133" s="15"/>
      <c r="Z133" s="14"/>
      <c r="AA133" s="14"/>
      <c r="AB133" s="13"/>
      <c r="AC133" s="13"/>
    </row>
    <row r="134" spans="1:29" s="8" customFormat="1" x14ac:dyDescent="0.25">
      <c r="A134" s="13"/>
      <c r="B134" s="14"/>
      <c r="C134" s="14"/>
      <c r="D134" s="14"/>
      <c r="E134" s="14"/>
      <c r="F134" s="14"/>
      <c r="G134" s="14"/>
      <c r="H134" s="14"/>
      <c r="I134" s="12"/>
      <c r="J134" s="12"/>
      <c r="K134" s="23"/>
      <c r="L134" s="10"/>
      <c r="M134" s="13"/>
      <c r="N134" s="14"/>
      <c r="O134" s="14"/>
      <c r="P134" s="14"/>
      <c r="Q134" s="14"/>
      <c r="R134" s="14"/>
      <c r="S134" s="48"/>
      <c r="T134" s="48"/>
      <c r="U134" s="48"/>
      <c r="V134" s="14"/>
      <c r="W134" s="14"/>
      <c r="X134" s="14"/>
      <c r="Y134" s="15"/>
      <c r="Z134" s="14"/>
      <c r="AA134" s="14"/>
      <c r="AB134" s="13"/>
      <c r="AC134" s="13"/>
    </row>
    <row r="135" spans="1:29" s="8" customFormat="1" x14ac:dyDescent="0.25">
      <c r="A135" s="13"/>
      <c r="B135" s="14"/>
      <c r="C135" s="14"/>
      <c r="D135" s="14"/>
      <c r="E135" s="14"/>
      <c r="F135" s="14"/>
      <c r="G135" s="14"/>
      <c r="H135" s="14"/>
      <c r="I135" s="12"/>
      <c r="J135" s="12"/>
      <c r="K135" s="23"/>
      <c r="L135" s="10"/>
      <c r="M135" s="13"/>
      <c r="N135" s="14"/>
      <c r="O135" s="14"/>
      <c r="P135" s="14"/>
      <c r="Q135" s="14"/>
      <c r="R135" s="14"/>
      <c r="S135" s="48"/>
      <c r="T135" s="48"/>
      <c r="U135" s="48"/>
      <c r="V135" s="14"/>
      <c r="W135" s="14"/>
      <c r="X135" s="14"/>
      <c r="Y135" s="15"/>
      <c r="Z135" s="14"/>
      <c r="AA135" s="14"/>
      <c r="AB135" s="13"/>
      <c r="AC135" s="13"/>
    </row>
    <row r="136" spans="1:29" s="8" customFormat="1" x14ac:dyDescent="0.25">
      <c r="A136" s="13"/>
      <c r="B136" s="14"/>
      <c r="C136" s="14"/>
      <c r="D136" s="14"/>
      <c r="E136" s="14"/>
      <c r="F136" s="14"/>
      <c r="G136" s="14"/>
      <c r="H136" s="14"/>
      <c r="I136" s="12"/>
      <c r="J136" s="12"/>
      <c r="K136" s="23"/>
      <c r="L136" s="10"/>
      <c r="M136" s="13"/>
      <c r="N136" s="14"/>
      <c r="O136" s="14"/>
      <c r="P136" s="14"/>
      <c r="Q136" s="14"/>
      <c r="R136" s="14"/>
      <c r="S136" s="48"/>
      <c r="T136" s="48"/>
      <c r="U136" s="48"/>
      <c r="V136" s="14"/>
      <c r="W136" s="14"/>
      <c r="X136" s="14"/>
      <c r="Y136" s="15"/>
      <c r="Z136" s="14"/>
      <c r="AA136" s="14"/>
      <c r="AB136" s="13"/>
      <c r="AC136" s="13"/>
    </row>
    <row r="137" spans="1:29" s="8" customFormat="1" x14ac:dyDescent="0.25">
      <c r="A137" s="13"/>
      <c r="B137" s="14"/>
      <c r="C137" s="14"/>
      <c r="D137" s="14"/>
      <c r="E137" s="14"/>
      <c r="F137" s="14"/>
      <c r="G137" s="14"/>
      <c r="H137" s="14"/>
      <c r="I137" s="12"/>
      <c r="J137" s="12"/>
      <c r="K137" s="23"/>
      <c r="L137" s="10"/>
      <c r="M137" s="13"/>
      <c r="N137" s="14"/>
      <c r="O137" s="14"/>
      <c r="P137" s="14"/>
      <c r="Q137" s="14"/>
      <c r="R137" s="14"/>
      <c r="S137" s="48"/>
      <c r="T137" s="48"/>
      <c r="U137" s="48"/>
      <c r="V137" s="14"/>
      <c r="W137" s="14"/>
      <c r="X137" s="14"/>
      <c r="Y137" s="15"/>
      <c r="Z137" s="14"/>
      <c r="AA137" s="14"/>
      <c r="AB137" s="13"/>
      <c r="AC137" s="13"/>
    </row>
    <row r="138" spans="1:29" s="8" customFormat="1" x14ac:dyDescent="0.25">
      <c r="A138" s="13"/>
      <c r="B138" s="14"/>
      <c r="C138" s="14"/>
      <c r="D138" s="14"/>
      <c r="E138" s="14"/>
      <c r="F138" s="14"/>
      <c r="G138" s="14"/>
      <c r="H138" s="14"/>
      <c r="I138" s="12"/>
      <c r="J138" s="12"/>
      <c r="K138" s="23"/>
      <c r="L138" s="10"/>
      <c r="M138" s="13"/>
      <c r="N138" s="14"/>
      <c r="O138" s="14"/>
      <c r="P138" s="14"/>
      <c r="Q138" s="14"/>
      <c r="R138" s="14"/>
      <c r="S138" s="48"/>
      <c r="T138" s="48"/>
      <c r="U138" s="48"/>
      <c r="V138" s="14"/>
      <c r="W138" s="14"/>
      <c r="X138" s="14"/>
      <c r="Y138" s="15"/>
      <c r="Z138" s="14"/>
      <c r="AA138" s="14"/>
      <c r="AB138" s="13"/>
      <c r="AC138" s="13"/>
    </row>
    <row r="139" spans="1:29" s="8" customFormat="1" x14ac:dyDescent="0.25">
      <c r="A139" s="13"/>
      <c r="B139" s="14"/>
      <c r="C139" s="14"/>
      <c r="D139" s="14"/>
      <c r="E139" s="14"/>
      <c r="F139" s="14"/>
      <c r="G139" s="14"/>
      <c r="H139" s="14"/>
      <c r="I139" s="12"/>
      <c r="J139" s="12"/>
      <c r="K139" s="23"/>
      <c r="L139" s="10"/>
      <c r="M139" s="13"/>
      <c r="N139" s="14"/>
      <c r="O139" s="14"/>
      <c r="P139" s="14"/>
      <c r="Q139" s="14"/>
      <c r="R139" s="14"/>
      <c r="S139" s="48"/>
      <c r="T139" s="48"/>
      <c r="U139" s="48"/>
      <c r="V139" s="14"/>
      <c r="W139" s="14"/>
      <c r="X139" s="14"/>
      <c r="Y139" s="15"/>
      <c r="Z139" s="14"/>
      <c r="AA139" s="14"/>
      <c r="AB139" s="13"/>
      <c r="AC139" s="13"/>
    </row>
    <row r="140" spans="1:29" s="8" customFormat="1" x14ac:dyDescent="0.25">
      <c r="A140" s="13"/>
      <c r="B140" s="14"/>
      <c r="C140" s="14"/>
      <c r="D140" s="14"/>
      <c r="E140" s="14"/>
      <c r="F140" s="14"/>
      <c r="G140" s="14"/>
      <c r="H140" s="14"/>
      <c r="I140" s="12"/>
      <c r="J140" s="12"/>
      <c r="K140" s="23"/>
      <c r="L140" s="10"/>
      <c r="M140" s="13"/>
      <c r="N140" s="14"/>
      <c r="O140" s="14"/>
      <c r="P140" s="14"/>
      <c r="Q140" s="14"/>
      <c r="R140" s="14"/>
      <c r="S140" s="48"/>
      <c r="T140" s="48"/>
      <c r="U140" s="48"/>
      <c r="V140" s="14"/>
      <c r="W140" s="14"/>
      <c r="X140" s="14"/>
      <c r="Y140" s="15"/>
      <c r="Z140" s="14"/>
      <c r="AA140" s="14"/>
      <c r="AB140" s="13"/>
      <c r="AC140" s="13"/>
    </row>
    <row r="141" spans="1:29" s="8" customFormat="1" x14ac:dyDescent="0.25">
      <c r="A141" s="13"/>
      <c r="B141" s="14"/>
      <c r="C141" s="14"/>
      <c r="D141" s="14"/>
      <c r="E141" s="14"/>
      <c r="F141" s="14"/>
      <c r="G141" s="14"/>
      <c r="H141" s="14"/>
      <c r="I141" s="12"/>
      <c r="J141" s="12"/>
      <c r="K141" s="23"/>
      <c r="L141" s="10"/>
      <c r="M141" s="13"/>
      <c r="N141" s="14"/>
      <c r="O141" s="14"/>
      <c r="P141" s="14"/>
      <c r="Q141" s="14"/>
      <c r="R141" s="14"/>
      <c r="S141" s="48"/>
      <c r="T141" s="48"/>
      <c r="U141" s="48"/>
      <c r="V141" s="14"/>
      <c r="W141" s="14"/>
      <c r="X141" s="14"/>
      <c r="Y141" s="15"/>
      <c r="Z141" s="14"/>
      <c r="AA141" s="14"/>
      <c r="AB141" s="13"/>
      <c r="AC141" s="13"/>
    </row>
    <row r="142" spans="1:29" s="8" customFormat="1" x14ac:dyDescent="0.25">
      <c r="A142" s="13"/>
      <c r="B142" s="14"/>
      <c r="C142" s="14"/>
      <c r="D142" s="14"/>
      <c r="E142" s="14"/>
      <c r="F142" s="14"/>
      <c r="G142" s="14"/>
      <c r="H142" s="14"/>
      <c r="I142" s="12"/>
      <c r="J142" s="12"/>
      <c r="K142" s="23"/>
      <c r="L142" s="10"/>
      <c r="M142" s="13"/>
      <c r="N142" s="14"/>
      <c r="O142" s="14"/>
      <c r="P142" s="14"/>
      <c r="Q142" s="14"/>
      <c r="R142" s="14"/>
      <c r="S142" s="48"/>
      <c r="T142" s="48"/>
      <c r="U142" s="48"/>
      <c r="V142" s="14"/>
      <c r="W142" s="14"/>
      <c r="X142" s="14"/>
      <c r="Y142" s="15"/>
      <c r="Z142" s="14"/>
      <c r="AA142" s="14"/>
      <c r="AB142" s="13"/>
      <c r="AC142" s="13"/>
    </row>
    <row r="143" spans="1:29" s="8" customFormat="1" x14ac:dyDescent="0.25">
      <c r="A143" s="13"/>
      <c r="B143" s="14"/>
      <c r="C143" s="14"/>
      <c r="D143" s="14"/>
      <c r="E143" s="14"/>
      <c r="F143" s="14"/>
      <c r="G143" s="14"/>
      <c r="H143" s="14"/>
      <c r="I143" s="12"/>
      <c r="J143" s="12"/>
      <c r="K143" s="23"/>
      <c r="L143" s="10"/>
      <c r="M143" s="13"/>
      <c r="N143" s="14"/>
      <c r="O143" s="14"/>
      <c r="P143" s="14"/>
      <c r="Q143" s="14"/>
      <c r="R143" s="14"/>
      <c r="S143" s="48"/>
      <c r="T143" s="48"/>
      <c r="U143" s="48"/>
      <c r="V143" s="14"/>
      <c r="W143" s="14"/>
      <c r="X143" s="14"/>
      <c r="Y143" s="15"/>
      <c r="Z143" s="14"/>
      <c r="AA143" s="14"/>
      <c r="AB143" s="13"/>
      <c r="AC143" s="13"/>
    </row>
    <row r="144" spans="1:29" s="8" customFormat="1" x14ac:dyDescent="0.25">
      <c r="A144" s="13"/>
      <c r="B144" s="14"/>
      <c r="C144" s="14"/>
      <c r="D144" s="14"/>
      <c r="E144" s="14"/>
      <c r="F144" s="14"/>
      <c r="G144" s="14"/>
      <c r="H144" s="14"/>
      <c r="I144" s="12"/>
      <c r="J144" s="12"/>
      <c r="K144" s="23"/>
      <c r="L144" s="10"/>
      <c r="M144" s="13"/>
      <c r="N144" s="14"/>
      <c r="O144" s="14"/>
      <c r="P144" s="14"/>
      <c r="Q144" s="14"/>
      <c r="R144" s="14"/>
      <c r="S144" s="48"/>
      <c r="T144" s="48"/>
      <c r="U144" s="48"/>
      <c r="V144" s="14"/>
      <c r="W144" s="14"/>
      <c r="X144" s="14"/>
      <c r="Y144" s="15"/>
      <c r="Z144" s="14"/>
      <c r="AA144" s="14"/>
      <c r="AB144" s="13"/>
      <c r="AC144" s="13"/>
    </row>
    <row r="145" spans="1:29" s="8" customFormat="1" x14ac:dyDescent="0.25">
      <c r="A145" s="13"/>
      <c r="B145" s="14"/>
      <c r="C145" s="14"/>
      <c r="D145" s="14"/>
      <c r="E145" s="14"/>
      <c r="F145" s="14"/>
      <c r="G145" s="14"/>
      <c r="H145" s="14"/>
      <c r="I145" s="12"/>
      <c r="J145" s="12"/>
      <c r="K145" s="23"/>
      <c r="L145" s="10"/>
      <c r="M145" s="13"/>
      <c r="N145" s="14"/>
      <c r="O145" s="14"/>
      <c r="P145" s="14"/>
      <c r="Q145" s="14"/>
      <c r="R145" s="14"/>
      <c r="S145" s="48"/>
      <c r="T145" s="48"/>
      <c r="U145" s="48"/>
      <c r="V145" s="14"/>
      <c r="W145" s="14"/>
      <c r="X145" s="14"/>
      <c r="Y145" s="15"/>
      <c r="Z145" s="14"/>
      <c r="AA145" s="14"/>
      <c r="AB145" s="13"/>
      <c r="AC145" s="13"/>
    </row>
    <row r="146" spans="1:29" s="8" customFormat="1" x14ac:dyDescent="0.25">
      <c r="A146" s="13"/>
      <c r="B146" s="14"/>
      <c r="C146" s="14"/>
      <c r="D146" s="14"/>
      <c r="E146" s="14"/>
      <c r="F146" s="14"/>
      <c r="G146" s="14"/>
      <c r="H146" s="14"/>
      <c r="I146" s="12"/>
      <c r="J146" s="12"/>
      <c r="K146" s="23"/>
      <c r="L146" s="10"/>
      <c r="M146" s="13"/>
      <c r="N146" s="14"/>
      <c r="O146" s="14"/>
      <c r="P146" s="14"/>
      <c r="Q146" s="14"/>
      <c r="R146" s="14"/>
      <c r="S146" s="48"/>
      <c r="T146" s="48"/>
      <c r="U146" s="48"/>
      <c r="V146" s="14"/>
      <c r="W146" s="14"/>
      <c r="X146" s="14"/>
      <c r="Y146" s="15"/>
      <c r="Z146" s="14"/>
      <c r="AA146" s="14"/>
      <c r="AB146" s="13"/>
      <c r="AC146" s="13"/>
    </row>
    <row r="147" spans="1:29" s="8" customFormat="1" x14ac:dyDescent="0.25">
      <c r="A147" s="13"/>
      <c r="B147" s="14"/>
      <c r="C147" s="14"/>
      <c r="D147" s="14"/>
      <c r="E147" s="14"/>
      <c r="F147" s="14"/>
      <c r="G147" s="14"/>
      <c r="H147" s="14"/>
      <c r="I147" s="12"/>
      <c r="J147" s="12"/>
      <c r="K147" s="23"/>
      <c r="L147" s="10"/>
      <c r="M147" s="13"/>
      <c r="N147" s="14"/>
      <c r="O147" s="14"/>
      <c r="P147" s="14"/>
      <c r="Q147" s="14"/>
      <c r="R147" s="14"/>
      <c r="S147" s="48"/>
      <c r="T147" s="48"/>
      <c r="U147" s="48"/>
      <c r="V147" s="14"/>
      <c r="W147" s="14"/>
      <c r="X147" s="14"/>
      <c r="Y147" s="15"/>
      <c r="Z147" s="14"/>
      <c r="AA147" s="14"/>
      <c r="AB147" s="13"/>
      <c r="AC147" s="13"/>
    </row>
    <row r="148" spans="1:29" s="8" customFormat="1" x14ac:dyDescent="0.25">
      <c r="A148" s="13"/>
      <c r="B148" s="14"/>
      <c r="C148" s="14"/>
      <c r="D148" s="14"/>
      <c r="E148" s="14"/>
      <c r="F148" s="14"/>
      <c r="G148" s="14"/>
      <c r="H148" s="14"/>
      <c r="I148" s="12"/>
      <c r="J148" s="12"/>
      <c r="K148" s="23"/>
      <c r="L148" s="10"/>
      <c r="M148" s="13"/>
      <c r="N148" s="14"/>
      <c r="O148" s="14"/>
      <c r="P148" s="14"/>
      <c r="Q148" s="14"/>
      <c r="R148" s="14"/>
      <c r="S148" s="48"/>
      <c r="T148" s="48"/>
      <c r="U148" s="48"/>
      <c r="V148" s="14"/>
      <c r="W148" s="14"/>
      <c r="X148" s="14"/>
      <c r="Y148" s="15"/>
      <c r="Z148" s="14"/>
      <c r="AA148" s="14"/>
      <c r="AB148" s="13"/>
      <c r="AC148" s="13"/>
    </row>
    <row r="149" spans="1:29" s="8" customFormat="1" x14ac:dyDescent="0.25">
      <c r="A149" s="13"/>
      <c r="B149" s="14"/>
      <c r="C149" s="14"/>
      <c r="D149" s="14"/>
      <c r="E149" s="14"/>
      <c r="F149" s="14"/>
      <c r="G149" s="14"/>
      <c r="H149" s="14"/>
      <c r="I149" s="12"/>
      <c r="J149" s="12"/>
      <c r="K149" s="23"/>
      <c r="L149" s="10"/>
      <c r="M149" s="13"/>
      <c r="N149" s="14"/>
      <c r="O149" s="14"/>
      <c r="P149" s="14"/>
      <c r="Q149" s="14"/>
      <c r="R149" s="14"/>
      <c r="S149" s="48"/>
      <c r="T149" s="48"/>
      <c r="U149" s="48"/>
      <c r="V149" s="14"/>
      <c r="W149" s="14"/>
      <c r="X149" s="14"/>
      <c r="Y149" s="15"/>
      <c r="Z149" s="14"/>
      <c r="AA149" s="14"/>
      <c r="AB149" s="13"/>
      <c r="AC149" s="13"/>
    </row>
    <row r="150" spans="1:29" s="8" customFormat="1" x14ac:dyDescent="0.25">
      <c r="A150" s="13"/>
      <c r="B150" s="14"/>
      <c r="C150" s="14"/>
      <c r="D150" s="14"/>
      <c r="E150" s="14"/>
      <c r="F150" s="14"/>
      <c r="G150" s="14"/>
      <c r="H150" s="14"/>
      <c r="I150" s="12"/>
      <c r="J150" s="12"/>
      <c r="K150" s="23"/>
      <c r="L150" s="10"/>
      <c r="M150" s="13"/>
      <c r="N150" s="14"/>
      <c r="O150" s="14"/>
      <c r="P150" s="14"/>
      <c r="Q150" s="14"/>
      <c r="R150" s="14"/>
      <c r="S150" s="48"/>
      <c r="T150" s="48"/>
      <c r="U150" s="48"/>
      <c r="V150" s="14"/>
      <c r="W150" s="14"/>
      <c r="X150" s="14"/>
      <c r="Y150" s="15"/>
      <c r="Z150" s="14"/>
      <c r="AA150" s="14"/>
      <c r="AB150" s="13"/>
      <c r="AC150" s="13"/>
    </row>
    <row r="151" spans="1:29" s="8" customFormat="1" x14ac:dyDescent="0.25">
      <c r="A151" s="13"/>
      <c r="B151" s="14"/>
      <c r="C151" s="14"/>
      <c r="D151" s="14"/>
      <c r="E151" s="14"/>
      <c r="F151" s="14"/>
      <c r="G151" s="14"/>
      <c r="H151" s="14"/>
      <c r="I151" s="12"/>
      <c r="J151" s="12"/>
      <c r="K151" s="23"/>
      <c r="L151" s="10"/>
      <c r="M151" s="13"/>
      <c r="N151" s="14"/>
      <c r="O151" s="14"/>
      <c r="P151" s="14"/>
      <c r="Q151" s="14"/>
      <c r="R151" s="14"/>
      <c r="S151" s="48"/>
      <c r="T151" s="48"/>
      <c r="U151" s="48"/>
      <c r="V151" s="14"/>
      <c r="W151" s="14"/>
      <c r="X151" s="14"/>
      <c r="Y151" s="15"/>
      <c r="Z151" s="14"/>
      <c r="AA151" s="14"/>
      <c r="AB151" s="13"/>
      <c r="AC151" s="13"/>
    </row>
    <row r="152" spans="1:29" s="8" customFormat="1" x14ac:dyDescent="0.25">
      <c r="A152" s="13"/>
      <c r="B152" s="14"/>
      <c r="C152" s="14"/>
      <c r="D152" s="14"/>
      <c r="E152" s="14"/>
      <c r="F152" s="14"/>
      <c r="G152" s="14"/>
      <c r="H152" s="14"/>
      <c r="I152" s="12"/>
      <c r="J152" s="12"/>
      <c r="K152" s="23"/>
      <c r="L152" s="10"/>
      <c r="M152" s="13"/>
      <c r="N152" s="14"/>
      <c r="O152" s="14"/>
      <c r="P152" s="14"/>
      <c r="Q152" s="14"/>
      <c r="R152" s="14"/>
      <c r="S152" s="48"/>
      <c r="T152" s="48"/>
      <c r="U152" s="48"/>
      <c r="V152" s="14"/>
      <c r="W152" s="14"/>
      <c r="X152" s="14"/>
      <c r="Y152" s="15"/>
      <c r="Z152" s="14"/>
      <c r="AA152" s="14"/>
      <c r="AB152" s="13"/>
      <c r="AC152" s="13"/>
    </row>
    <row r="153" spans="1:29" s="8" customFormat="1" x14ac:dyDescent="0.25">
      <c r="A153" s="13"/>
      <c r="B153" s="14"/>
      <c r="C153" s="14"/>
      <c r="D153" s="14"/>
      <c r="E153" s="14"/>
      <c r="F153" s="14"/>
      <c r="G153" s="14"/>
      <c r="H153" s="14"/>
      <c r="I153" s="12"/>
      <c r="J153" s="12"/>
      <c r="K153" s="23"/>
      <c r="L153" s="10"/>
      <c r="M153" s="13"/>
      <c r="N153" s="14"/>
      <c r="O153" s="14"/>
      <c r="P153" s="14"/>
      <c r="Q153" s="14"/>
      <c r="R153" s="14"/>
      <c r="S153" s="48"/>
      <c r="T153" s="48"/>
      <c r="U153" s="48"/>
      <c r="V153" s="14"/>
      <c r="W153" s="14"/>
      <c r="X153" s="14"/>
      <c r="Y153" s="15"/>
      <c r="Z153" s="14"/>
      <c r="AA153" s="14"/>
      <c r="AB153" s="13"/>
      <c r="AC153" s="13"/>
    </row>
    <row r="154" spans="1:29" s="8" customFormat="1" x14ac:dyDescent="0.25">
      <c r="A154" s="13"/>
      <c r="B154" s="14"/>
      <c r="C154" s="14"/>
      <c r="D154" s="14"/>
      <c r="E154" s="14"/>
      <c r="F154" s="14"/>
      <c r="G154" s="14"/>
      <c r="H154" s="14"/>
      <c r="I154" s="12"/>
      <c r="J154" s="12"/>
      <c r="K154" s="23"/>
      <c r="L154" s="10"/>
      <c r="M154" s="13"/>
      <c r="N154" s="14"/>
      <c r="O154" s="14"/>
      <c r="P154" s="14"/>
      <c r="Q154" s="14"/>
      <c r="R154" s="14"/>
      <c r="S154" s="48"/>
      <c r="T154" s="48"/>
      <c r="U154" s="48"/>
      <c r="V154" s="14"/>
      <c r="W154" s="14"/>
      <c r="X154" s="14"/>
      <c r="Y154" s="15"/>
      <c r="Z154" s="14"/>
      <c r="AA154" s="14"/>
      <c r="AB154" s="13"/>
      <c r="AC154" s="13"/>
    </row>
    <row r="155" spans="1:29" s="8" customFormat="1" x14ac:dyDescent="0.25">
      <c r="A155" s="13"/>
      <c r="B155" s="14"/>
      <c r="C155" s="14"/>
      <c r="D155" s="14"/>
      <c r="E155" s="14"/>
      <c r="F155" s="14"/>
      <c r="G155" s="14"/>
      <c r="H155" s="14"/>
      <c r="I155" s="12"/>
      <c r="J155" s="12"/>
      <c r="K155" s="23"/>
      <c r="L155" s="10"/>
      <c r="M155" s="13"/>
      <c r="N155" s="14"/>
      <c r="O155" s="14"/>
      <c r="P155" s="14"/>
      <c r="Q155" s="14"/>
      <c r="R155" s="14"/>
      <c r="S155" s="48"/>
      <c r="T155" s="48"/>
      <c r="U155" s="48"/>
      <c r="V155" s="14"/>
      <c r="W155" s="14"/>
      <c r="X155" s="14"/>
      <c r="Y155" s="15"/>
      <c r="Z155" s="14"/>
      <c r="AA155" s="14"/>
      <c r="AB155" s="13"/>
      <c r="AC155" s="13"/>
    </row>
    <row r="156" spans="1:29" s="8" customFormat="1" x14ac:dyDescent="0.25">
      <c r="A156" s="13"/>
      <c r="B156" s="14"/>
      <c r="C156" s="14"/>
      <c r="D156" s="14"/>
      <c r="E156" s="14"/>
      <c r="F156" s="14"/>
      <c r="G156" s="14"/>
      <c r="H156" s="14"/>
      <c r="I156" s="12"/>
      <c r="J156" s="12"/>
      <c r="K156" s="23"/>
      <c r="L156" s="10"/>
      <c r="M156" s="13"/>
      <c r="N156" s="14"/>
      <c r="O156" s="14"/>
      <c r="P156" s="14"/>
      <c r="Q156" s="14"/>
      <c r="R156" s="14"/>
      <c r="S156" s="48"/>
      <c r="T156" s="48"/>
      <c r="U156" s="48"/>
      <c r="V156" s="14"/>
      <c r="W156" s="14"/>
      <c r="X156" s="14"/>
      <c r="Y156" s="15"/>
      <c r="Z156" s="14"/>
      <c r="AA156" s="14"/>
      <c r="AB156" s="13"/>
      <c r="AC156" s="13"/>
    </row>
    <row r="157" spans="1:29" s="8" customFormat="1" x14ac:dyDescent="0.25">
      <c r="A157" s="13"/>
      <c r="B157" s="14"/>
      <c r="C157" s="14"/>
      <c r="D157" s="14"/>
      <c r="E157" s="14"/>
      <c r="F157" s="14"/>
      <c r="G157" s="14"/>
      <c r="H157" s="14"/>
      <c r="I157" s="12"/>
      <c r="J157" s="12"/>
      <c r="K157" s="23"/>
      <c r="L157" s="10"/>
      <c r="M157" s="13"/>
      <c r="N157" s="14"/>
      <c r="O157" s="14"/>
      <c r="P157" s="14"/>
      <c r="Q157" s="14"/>
      <c r="R157" s="14"/>
      <c r="S157" s="48"/>
      <c r="T157" s="48"/>
      <c r="U157" s="48"/>
      <c r="V157" s="14"/>
      <c r="W157" s="14"/>
      <c r="X157" s="14"/>
      <c r="Y157" s="15"/>
      <c r="Z157" s="14"/>
      <c r="AA157" s="14"/>
      <c r="AB157" s="13"/>
      <c r="AC157" s="13"/>
    </row>
    <row r="158" spans="1:29" s="8" customFormat="1" x14ac:dyDescent="0.25">
      <c r="A158" s="13"/>
      <c r="B158" s="14"/>
      <c r="C158" s="14"/>
      <c r="D158" s="14"/>
      <c r="E158" s="14"/>
      <c r="F158" s="14"/>
      <c r="G158" s="14"/>
      <c r="H158" s="14"/>
      <c r="I158" s="12"/>
      <c r="J158" s="12"/>
      <c r="K158" s="23"/>
      <c r="L158" s="10"/>
      <c r="M158" s="13"/>
      <c r="N158" s="14"/>
      <c r="O158" s="14"/>
      <c r="P158" s="14"/>
      <c r="Q158" s="14"/>
      <c r="R158" s="14"/>
      <c r="S158" s="48"/>
      <c r="T158" s="48"/>
      <c r="U158" s="48"/>
      <c r="V158" s="14"/>
      <c r="W158" s="14"/>
      <c r="X158" s="14"/>
      <c r="Y158" s="15"/>
      <c r="Z158" s="14"/>
      <c r="AA158" s="14"/>
      <c r="AB158" s="13"/>
      <c r="AC158" s="13"/>
    </row>
    <row r="159" spans="1:29" s="8" customFormat="1" x14ac:dyDescent="0.25">
      <c r="A159" s="13"/>
      <c r="B159" s="14"/>
      <c r="C159" s="14"/>
      <c r="D159" s="14"/>
      <c r="E159" s="14"/>
      <c r="F159" s="14"/>
      <c r="G159" s="14"/>
      <c r="H159" s="14"/>
      <c r="I159" s="12"/>
      <c r="J159" s="12"/>
      <c r="K159" s="23"/>
      <c r="L159" s="10"/>
      <c r="M159" s="13"/>
      <c r="N159" s="14"/>
      <c r="O159" s="14"/>
      <c r="P159" s="14"/>
      <c r="Q159" s="14"/>
      <c r="R159" s="14"/>
      <c r="S159" s="48"/>
      <c r="T159" s="48"/>
      <c r="U159" s="48"/>
      <c r="V159" s="14"/>
      <c r="W159" s="14"/>
      <c r="X159" s="14"/>
      <c r="Y159" s="15"/>
      <c r="Z159" s="14"/>
      <c r="AA159" s="14"/>
      <c r="AB159" s="13"/>
      <c r="AC159" s="13"/>
    </row>
    <row r="160" spans="1:29" s="8" customFormat="1" x14ac:dyDescent="0.25">
      <c r="A160" s="13"/>
      <c r="B160" s="14"/>
      <c r="C160" s="14"/>
      <c r="D160" s="14"/>
      <c r="E160" s="14"/>
      <c r="F160" s="14"/>
      <c r="G160" s="14"/>
      <c r="H160" s="14"/>
      <c r="I160" s="12"/>
      <c r="J160" s="12"/>
      <c r="K160" s="23"/>
      <c r="L160" s="10"/>
      <c r="M160" s="13"/>
      <c r="N160" s="14"/>
      <c r="O160" s="14"/>
      <c r="P160" s="14"/>
      <c r="Q160" s="14"/>
      <c r="R160" s="14"/>
      <c r="S160" s="48"/>
      <c r="T160" s="48"/>
      <c r="U160" s="48"/>
      <c r="V160" s="14"/>
      <c r="W160" s="14"/>
      <c r="X160" s="14"/>
      <c r="Y160" s="15"/>
      <c r="Z160" s="14"/>
      <c r="AA160" s="14"/>
      <c r="AB160" s="13"/>
      <c r="AC160" s="13"/>
    </row>
    <row r="161" spans="1:29" s="8" customFormat="1" x14ac:dyDescent="0.25">
      <c r="A161" s="13"/>
      <c r="B161" s="14"/>
      <c r="C161" s="14"/>
      <c r="D161" s="14"/>
      <c r="E161" s="14"/>
      <c r="F161" s="14"/>
      <c r="G161" s="14"/>
      <c r="H161" s="14"/>
      <c r="I161" s="12"/>
      <c r="J161" s="12"/>
      <c r="K161" s="23"/>
      <c r="L161" s="10"/>
      <c r="M161" s="13"/>
      <c r="N161" s="14"/>
      <c r="O161" s="14"/>
      <c r="P161" s="14"/>
      <c r="Q161" s="14"/>
      <c r="R161" s="14"/>
      <c r="S161" s="48"/>
      <c r="T161" s="48"/>
      <c r="U161" s="48"/>
      <c r="V161" s="14"/>
      <c r="W161" s="14"/>
      <c r="X161" s="14"/>
      <c r="Y161" s="15"/>
      <c r="Z161" s="14"/>
      <c r="AA161" s="14"/>
      <c r="AB161" s="13"/>
      <c r="AC161" s="13"/>
    </row>
    <row r="162" spans="1:29" s="8" customFormat="1" x14ac:dyDescent="0.25">
      <c r="A162" s="13"/>
      <c r="B162" s="14"/>
      <c r="C162" s="14"/>
      <c r="D162" s="14"/>
      <c r="E162" s="14"/>
      <c r="F162" s="14"/>
      <c r="G162" s="14"/>
      <c r="H162" s="14"/>
      <c r="I162" s="12"/>
      <c r="J162" s="12"/>
      <c r="K162" s="23"/>
      <c r="L162" s="10"/>
      <c r="M162" s="13"/>
      <c r="N162" s="14"/>
      <c r="O162" s="14"/>
      <c r="P162" s="14"/>
      <c r="Q162" s="14"/>
      <c r="R162" s="14"/>
      <c r="S162" s="48"/>
      <c r="T162" s="48"/>
      <c r="U162" s="48"/>
      <c r="V162" s="14"/>
      <c r="W162" s="14"/>
      <c r="X162" s="14"/>
      <c r="Y162" s="15"/>
      <c r="Z162" s="14"/>
      <c r="AA162" s="14"/>
      <c r="AB162" s="13"/>
      <c r="AC162" s="13"/>
    </row>
    <row r="163" spans="1:29" s="8" customFormat="1" x14ac:dyDescent="0.25">
      <c r="A163" s="13"/>
      <c r="B163" s="14"/>
      <c r="C163" s="14"/>
      <c r="D163" s="14"/>
      <c r="E163" s="14"/>
      <c r="F163" s="14"/>
      <c r="G163" s="14"/>
      <c r="H163" s="14"/>
      <c r="I163" s="12"/>
      <c r="J163" s="12"/>
      <c r="K163" s="23"/>
      <c r="L163" s="10"/>
      <c r="M163" s="13"/>
      <c r="N163" s="14"/>
      <c r="O163" s="14"/>
      <c r="P163" s="14"/>
      <c r="Q163" s="14"/>
      <c r="R163" s="14"/>
      <c r="S163" s="48"/>
      <c r="T163" s="48"/>
      <c r="U163" s="48"/>
      <c r="V163" s="14"/>
      <c r="W163" s="14"/>
      <c r="X163" s="14"/>
      <c r="Y163" s="15"/>
      <c r="Z163" s="14"/>
      <c r="AA163" s="14"/>
      <c r="AB163" s="13"/>
      <c r="AC163" s="13"/>
    </row>
    <row r="164" spans="1:29" s="8" customFormat="1" x14ac:dyDescent="0.25">
      <c r="A164" s="13"/>
      <c r="B164" s="14"/>
      <c r="C164" s="14"/>
      <c r="D164" s="14"/>
      <c r="E164" s="14"/>
      <c r="F164" s="14"/>
      <c r="G164" s="14"/>
      <c r="H164" s="14"/>
      <c r="I164" s="12"/>
      <c r="J164" s="12"/>
      <c r="K164" s="23"/>
      <c r="L164" s="10"/>
      <c r="M164" s="13"/>
      <c r="N164" s="14"/>
      <c r="O164" s="14"/>
      <c r="P164" s="14"/>
      <c r="Q164" s="14"/>
      <c r="R164" s="14"/>
      <c r="S164" s="48"/>
      <c r="T164" s="48"/>
      <c r="U164" s="48"/>
      <c r="V164" s="14"/>
      <c r="W164" s="14"/>
      <c r="X164" s="14"/>
      <c r="Y164" s="15"/>
      <c r="Z164" s="14"/>
      <c r="AA164" s="14"/>
      <c r="AB164" s="13"/>
      <c r="AC164" s="13"/>
    </row>
    <row r="165" spans="1:29" s="8" customFormat="1" x14ac:dyDescent="0.25">
      <c r="A165" s="13"/>
      <c r="B165" s="14"/>
      <c r="C165" s="14"/>
      <c r="D165" s="14"/>
      <c r="E165" s="14"/>
      <c r="F165" s="14"/>
      <c r="G165" s="14"/>
      <c r="H165" s="14"/>
      <c r="I165" s="12"/>
      <c r="J165" s="12"/>
      <c r="K165" s="23"/>
      <c r="L165" s="10"/>
      <c r="M165" s="13"/>
      <c r="N165" s="14"/>
      <c r="O165" s="14"/>
      <c r="P165" s="14"/>
      <c r="Q165" s="14"/>
      <c r="R165" s="14"/>
      <c r="S165" s="48"/>
      <c r="T165" s="48"/>
      <c r="U165" s="48"/>
      <c r="V165" s="14"/>
      <c r="W165" s="14"/>
      <c r="X165" s="14"/>
      <c r="Y165" s="15"/>
      <c r="Z165" s="14"/>
      <c r="AA165" s="14"/>
      <c r="AB165" s="13"/>
      <c r="AC165" s="13"/>
    </row>
    <row r="166" spans="1:29" s="8" customFormat="1" x14ac:dyDescent="0.25">
      <c r="A166" s="13"/>
      <c r="B166" s="14"/>
      <c r="C166" s="14"/>
      <c r="D166" s="14"/>
      <c r="E166" s="14"/>
      <c r="F166" s="14"/>
      <c r="G166" s="14"/>
      <c r="H166" s="14"/>
      <c r="I166" s="12"/>
      <c r="J166" s="12"/>
      <c r="K166" s="23"/>
      <c r="L166" s="10"/>
      <c r="M166" s="13"/>
      <c r="N166" s="14"/>
      <c r="O166" s="14"/>
      <c r="P166" s="14"/>
      <c r="Q166" s="14"/>
      <c r="R166" s="14"/>
      <c r="S166" s="48"/>
      <c r="T166" s="48"/>
      <c r="U166" s="48"/>
      <c r="V166" s="14"/>
      <c r="W166" s="14"/>
      <c r="X166" s="14"/>
      <c r="Y166" s="15"/>
      <c r="Z166" s="14"/>
      <c r="AA166" s="14"/>
      <c r="AB166" s="13"/>
      <c r="AC166" s="13"/>
    </row>
    <row r="167" spans="1:29" s="8" customFormat="1" x14ac:dyDescent="0.25">
      <c r="A167" s="13"/>
      <c r="B167" s="14"/>
      <c r="C167" s="14"/>
      <c r="D167" s="14"/>
      <c r="E167" s="14"/>
      <c r="F167" s="14"/>
      <c r="G167" s="14"/>
      <c r="H167" s="14"/>
      <c r="I167" s="12"/>
      <c r="J167" s="12"/>
      <c r="K167" s="23"/>
      <c r="L167" s="10"/>
      <c r="M167" s="13"/>
      <c r="N167" s="14"/>
      <c r="O167" s="14"/>
      <c r="P167" s="14"/>
      <c r="Q167" s="14"/>
      <c r="R167" s="14"/>
      <c r="S167" s="48"/>
      <c r="T167" s="48"/>
      <c r="U167" s="48"/>
      <c r="V167" s="14"/>
      <c r="W167" s="14"/>
      <c r="X167" s="14"/>
      <c r="Y167" s="15"/>
      <c r="Z167" s="14"/>
      <c r="AA167" s="14"/>
      <c r="AB167" s="13"/>
      <c r="AC167" s="13"/>
    </row>
    <row r="168" spans="1:29" s="8" customFormat="1" x14ac:dyDescent="0.25">
      <c r="A168" s="13"/>
      <c r="B168" s="14"/>
      <c r="C168" s="14"/>
      <c r="D168" s="14"/>
      <c r="E168" s="14"/>
      <c r="F168" s="14"/>
      <c r="G168" s="14"/>
      <c r="H168" s="14"/>
      <c r="I168" s="12"/>
      <c r="J168" s="12"/>
      <c r="K168" s="23"/>
      <c r="L168" s="10"/>
      <c r="M168" s="13"/>
      <c r="N168" s="14"/>
      <c r="O168" s="14"/>
      <c r="P168" s="14"/>
      <c r="Q168" s="14"/>
      <c r="R168" s="14"/>
      <c r="S168" s="48"/>
      <c r="T168" s="48"/>
      <c r="U168" s="48"/>
      <c r="V168" s="14"/>
      <c r="W168" s="14"/>
      <c r="X168" s="14"/>
      <c r="Y168" s="15"/>
      <c r="Z168" s="14"/>
      <c r="AA168" s="14"/>
      <c r="AB168" s="13"/>
      <c r="AC168" s="13"/>
    </row>
    <row r="169" spans="1:29" s="8" customFormat="1" x14ac:dyDescent="0.25">
      <c r="A169" s="13"/>
      <c r="B169" s="14"/>
      <c r="C169" s="14"/>
      <c r="D169" s="14"/>
      <c r="E169" s="14"/>
      <c r="F169" s="14"/>
      <c r="G169" s="14"/>
      <c r="H169" s="14"/>
      <c r="I169" s="12"/>
      <c r="J169" s="12"/>
      <c r="K169" s="23"/>
      <c r="L169" s="10"/>
      <c r="M169" s="13"/>
      <c r="N169" s="14"/>
      <c r="O169" s="14"/>
      <c r="P169" s="14"/>
      <c r="Q169" s="14"/>
      <c r="R169" s="14"/>
      <c r="S169" s="48"/>
      <c r="T169" s="48"/>
      <c r="U169" s="48"/>
      <c r="V169" s="14"/>
      <c r="W169" s="14"/>
      <c r="X169" s="14"/>
      <c r="Y169" s="15"/>
      <c r="Z169" s="14"/>
      <c r="AA169" s="14"/>
      <c r="AB169" s="13"/>
      <c r="AC169" s="13"/>
    </row>
    <row r="170" spans="1:29" s="8" customFormat="1" x14ac:dyDescent="0.25">
      <c r="A170" s="13"/>
      <c r="B170" s="14"/>
      <c r="C170" s="14"/>
      <c r="D170" s="14"/>
      <c r="E170" s="14"/>
      <c r="F170" s="14"/>
      <c r="G170" s="14"/>
      <c r="H170" s="14"/>
      <c r="I170" s="12"/>
      <c r="J170" s="12"/>
      <c r="K170" s="23"/>
      <c r="L170" s="10"/>
      <c r="M170" s="13"/>
      <c r="N170" s="14"/>
      <c r="O170" s="14"/>
      <c r="P170" s="14"/>
      <c r="Q170" s="14"/>
      <c r="R170" s="14"/>
      <c r="S170" s="48"/>
      <c r="T170" s="48"/>
      <c r="U170" s="48"/>
      <c r="V170" s="14"/>
      <c r="W170" s="14"/>
      <c r="X170" s="14"/>
      <c r="Y170" s="15"/>
      <c r="Z170" s="14"/>
      <c r="AA170" s="14"/>
      <c r="AB170" s="13"/>
      <c r="AC170" s="13"/>
    </row>
    <row r="171" spans="1:29" s="8" customFormat="1" x14ac:dyDescent="0.25">
      <c r="A171" s="13"/>
      <c r="B171" s="14"/>
      <c r="C171" s="14"/>
      <c r="D171" s="14"/>
      <c r="E171" s="14"/>
      <c r="F171" s="14"/>
      <c r="G171" s="14"/>
      <c r="H171" s="14"/>
      <c r="I171" s="12"/>
      <c r="J171" s="12"/>
      <c r="K171" s="23"/>
      <c r="L171" s="10"/>
      <c r="M171" s="13"/>
      <c r="N171" s="14"/>
      <c r="O171" s="14"/>
      <c r="P171" s="14"/>
      <c r="Q171" s="14"/>
      <c r="R171" s="14"/>
      <c r="S171" s="48"/>
      <c r="T171" s="48"/>
      <c r="U171" s="48"/>
      <c r="V171" s="14"/>
      <c r="W171" s="14"/>
      <c r="X171" s="14"/>
      <c r="Y171" s="15"/>
      <c r="Z171" s="14"/>
      <c r="AA171" s="14"/>
      <c r="AB171" s="13"/>
      <c r="AC171" s="13"/>
    </row>
    <row r="172" spans="1:29" s="8" customFormat="1" x14ac:dyDescent="0.25">
      <c r="A172" s="13"/>
      <c r="B172" s="14"/>
      <c r="C172" s="14"/>
      <c r="D172" s="14"/>
      <c r="E172" s="14"/>
      <c r="F172" s="14"/>
      <c r="G172" s="14"/>
      <c r="H172" s="14"/>
      <c r="I172" s="12"/>
      <c r="J172" s="12"/>
      <c r="K172" s="23"/>
      <c r="L172" s="10"/>
      <c r="M172" s="13"/>
      <c r="N172" s="14"/>
      <c r="O172" s="14"/>
      <c r="P172" s="14"/>
      <c r="Q172" s="14"/>
      <c r="R172" s="14"/>
      <c r="S172" s="48"/>
      <c r="T172" s="48"/>
      <c r="U172" s="48"/>
      <c r="V172" s="14"/>
      <c r="W172" s="14"/>
      <c r="X172" s="14"/>
      <c r="Y172" s="15"/>
      <c r="Z172" s="14"/>
      <c r="AA172" s="14"/>
      <c r="AB172" s="13"/>
      <c r="AC172" s="13"/>
    </row>
    <row r="173" spans="1:29" s="8" customFormat="1" x14ac:dyDescent="0.25">
      <c r="A173" s="13"/>
      <c r="B173" s="14"/>
      <c r="C173" s="14"/>
      <c r="D173" s="14"/>
      <c r="E173" s="14"/>
      <c r="F173" s="14"/>
      <c r="G173" s="14"/>
      <c r="H173" s="14"/>
      <c r="I173" s="12"/>
      <c r="J173" s="12"/>
      <c r="K173" s="23"/>
      <c r="L173" s="10"/>
      <c r="M173" s="13"/>
      <c r="N173" s="14"/>
      <c r="O173" s="14"/>
      <c r="P173" s="14"/>
      <c r="Q173" s="14"/>
      <c r="R173" s="14"/>
      <c r="S173" s="48"/>
      <c r="T173" s="48"/>
      <c r="U173" s="48"/>
      <c r="V173" s="14"/>
      <c r="W173" s="14"/>
      <c r="X173" s="14"/>
      <c r="Y173" s="15"/>
      <c r="Z173" s="14"/>
      <c r="AA173" s="14"/>
      <c r="AB173" s="13"/>
      <c r="AC173" s="13"/>
    </row>
    <row r="174" spans="1:29" s="8" customFormat="1" x14ac:dyDescent="0.25">
      <c r="A174" s="13"/>
      <c r="B174" s="14"/>
      <c r="C174" s="14"/>
      <c r="D174" s="14"/>
      <c r="E174" s="14"/>
      <c r="F174" s="14"/>
      <c r="G174" s="14"/>
      <c r="H174" s="14"/>
      <c r="I174" s="12"/>
      <c r="J174" s="12"/>
      <c r="K174" s="23"/>
      <c r="L174" s="10"/>
      <c r="M174" s="13"/>
      <c r="N174" s="14"/>
      <c r="O174" s="14"/>
      <c r="P174" s="14"/>
      <c r="Q174" s="14"/>
      <c r="R174" s="14"/>
      <c r="S174" s="48"/>
      <c r="T174" s="48"/>
      <c r="U174" s="48"/>
      <c r="V174" s="14"/>
      <c r="W174" s="14"/>
      <c r="X174" s="14"/>
      <c r="Y174" s="15"/>
      <c r="Z174" s="14"/>
      <c r="AA174" s="14"/>
      <c r="AB174" s="13"/>
      <c r="AC174" s="13"/>
    </row>
    <row r="175" spans="1:29" s="8" customFormat="1" x14ac:dyDescent="0.25">
      <c r="A175" s="13"/>
      <c r="B175" s="14"/>
      <c r="C175" s="14"/>
      <c r="D175" s="14"/>
      <c r="E175" s="14"/>
      <c r="F175" s="14"/>
      <c r="G175" s="14"/>
      <c r="H175" s="14"/>
      <c r="I175" s="12"/>
      <c r="J175" s="12"/>
      <c r="K175" s="23"/>
      <c r="L175" s="10"/>
      <c r="M175" s="13"/>
      <c r="N175" s="14"/>
      <c r="O175" s="14"/>
      <c r="P175" s="14"/>
      <c r="Q175" s="14"/>
      <c r="R175" s="14"/>
      <c r="S175" s="48"/>
      <c r="T175" s="48"/>
      <c r="U175" s="48"/>
      <c r="V175" s="14"/>
      <c r="W175" s="14"/>
      <c r="X175" s="14"/>
      <c r="Y175" s="15"/>
      <c r="Z175" s="14"/>
      <c r="AA175" s="14"/>
      <c r="AB175" s="13"/>
      <c r="AC175" s="13"/>
    </row>
    <row r="176" spans="1:29" s="8" customFormat="1" x14ac:dyDescent="0.25">
      <c r="A176" s="13"/>
      <c r="B176" s="14"/>
      <c r="C176" s="14"/>
      <c r="D176" s="14"/>
      <c r="E176" s="14"/>
      <c r="F176" s="14"/>
      <c r="G176" s="14"/>
      <c r="H176" s="14"/>
      <c r="I176" s="12"/>
      <c r="J176" s="12"/>
      <c r="K176" s="23"/>
      <c r="L176" s="10"/>
      <c r="M176" s="13"/>
      <c r="N176" s="14"/>
      <c r="O176" s="14"/>
      <c r="P176" s="14"/>
      <c r="Q176" s="14"/>
      <c r="R176" s="14"/>
      <c r="S176" s="48"/>
      <c r="T176" s="48"/>
      <c r="U176" s="48"/>
      <c r="V176" s="14"/>
      <c r="W176" s="14"/>
      <c r="X176" s="14"/>
      <c r="Y176" s="15"/>
      <c r="Z176" s="14"/>
      <c r="AA176" s="14"/>
      <c r="AB176" s="13"/>
      <c r="AC176" s="13"/>
    </row>
    <row r="177" spans="1:29" s="8" customFormat="1" x14ac:dyDescent="0.25">
      <c r="A177" s="13"/>
      <c r="B177" s="14"/>
      <c r="C177" s="14"/>
      <c r="D177" s="14"/>
      <c r="E177" s="14"/>
      <c r="F177" s="14"/>
      <c r="G177" s="14"/>
      <c r="H177" s="14"/>
      <c r="I177" s="12"/>
      <c r="J177" s="12"/>
      <c r="K177" s="23"/>
      <c r="L177" s="10"/>
      <c r="M177" s="13"/>
      <c r="N177" s="14"/>
      <c r="O177" s="14"/>
      <c r="P177" s="14"/>
      <c r="Q177" s="14"/>
      <c r="R177" s="14"/>
      <c r="S177" s="48"/>
      <c r="T177" s="48"/>
      <c r="U177" s="48"/>
      <c r="V177" s="14"/>
      <c r="W177" s="14"/>
      <c r="X177" s="14"/>
      <c r="Y177" s="15"/>
      <c r="Z177" s="14"/>
      <c r="AA177" s="14"/>
      <c r="AB177" s="13"/>
      <c r="AC177" s="13"/>
    </row>
    <row r="178" spans="1:29" s="8" customFormat="1" x14ac:dyDescent="0.25">
      <c r="A178" s="13"/>
      <c r="B178" s="14"/>
      <c r="C178" s="14"/>
      <c r="D178" s="14"/>
      <c r="E178" s="14"/>
      <c r="F178" s="14"/>
      <c r="G178" s="14"/>
      <c r="H178" s="14"/>
      <c r="I178" s="12"/>
      <c r="J178" s="12"/>
      <c r="K178" s="23"/>
      <c r="L178" s="10"/>
      <c r="M178" s="13"/>
      <c r="N178" s="14"/>
      <c r="O178" s="14"/>
      <c r="P178" s="14"/>
      <c r="Q178" s="14"/>
      <c r="R178" s="14"/>
      <c r="S178" s="48"/>
      <c r="T178" s="48"/>
      <c r="U178" s="48"/>
      <c r="V178" s="14"/>
      <c r="W178" s="14"/>
      <c r="X178" s="14"/>
      <c r="Y178" s="15"/>
      <c r="Z178" s="14"/>
      <c r="AA178" s="14"/>
      <c r="AB178" s="13"/>
      <c r="AC178" s="13"/>
    </row>
    <row r="179" spans="1:29" s="8" customFormat="1" x14ac:dyDescent="0.25">
      <c r="A179" s="13"/>
      <c r="B179" s="14"/>
      <c r="C179" s="14"/>
      <c r="D179" s="14"/>
      <c r="E179" s="14"/>
      <c r="F179" s="14"/>
      <c r="G179" s="14"/>
      <c r="H179" s="14"/>
      <c r="I179" s="12"/>
      <c r="J179" s="12"/>
      <c r="K179" s="23"/>
      <c r="L179" s="10"/>
      <c r="M179" s="13"/>
      <c r="N179" s="14"/>
      <c r="O179" s="14"/>
      <c r="P179" s="14"/>
      <c r="Q179" s="14"/>
      <c r="R179" s="14"/>
      <c r="S179" s="48"/>
      <c r="T179" s="48"/>
      <c r="U179" s="48"/>
      <c r="V179" s="14"/>
      <c r="W179" s="14"/>
      <c r="X179" s="14"/>
      <c r="Y179" s="15"/>
      <c r="Z179" s="14"/>
      <c r="AA179" s="14"/>
      <c r="AB179" s="13"/>
      <c r="AC179" s="13"/>
    </row>
    <row r="180" spans="1:29" s="8" customFormat="1" x14ac:dyDescent="0.25">
      <c r="A180" s="13"/>
      <c r="B180" s="14"/>
      <c r="C180" s="14"/>
      <c r="D180" s="14"/>
      <c r="E180" s="14"/>
      <c r="F180" s="14"/>
      <c r="G180" s="14"/>
      <c r="H180" s="14"/>
      <c r="I180" s="12"/>
      <c r="J180" s="12"/>
      <c r="K180" s="23"/>
      <c r="L180" s="10"/>
      <c r="M180" s="13"/>
      <c r="N180" s="14"/>
      <c r="O180" s="14"/>
      <c r="P180" s="14"/>
      <c r="Q180" s="14"/>
      <c r="R180" s="14"/>
      <c r="S180" s="48"/>
      <c r="T180" s="48"/>
      <c r="U180" s="48"/>
      <c r="V180" s="14"/>
      <c r="W180" s="14"/>
      <c r="X180" s="14"/>
      <c r="Y180" s="15"/>
      <c r="Z180" s="14"/>
      <c r="AA180" s="14"/>
      <c r="AB180" s="13"/>
      <c r="AC180" s="13"/>
    </row>
    <row r="181" spans="1:29" s="8" customFormat="1" x14ac:dyDescent="0.25">
      <c r="A181" s="13"/>
      <c r="B181" s="14"/>
      <c r="C181" s="14"/>
      <c r="D181" s="14"/>
      <c r="E181" s="14"/>
      <c r="F181" s="14"/>
      <c r="G181" s="14"/>
      <c r="H181" s="14"/>
      <c r="I181" s="12"/>
      <c r="J181" s="12"/>
      <c r="K181" s="23"/>
      <c r="L181" s="10"/>
      <c r="M181" s="13"/>
      <c r="N181" s="14"/>
      <c r="O181" s="14"/>
      <c r="P181" s="14"/>
      <c r="Q181" s="14"/>
      <c r="R181" s="14"/>
      <c r="S181" s="48"/>
      <c r="T181" s="48"/>
      <c r="U181" s="48"/>
      <c r="V181" s="14"/>
      <c r="W181" s="14"/>
      <c r="X181" s="14"/>
      <c r="Y181" s="15"/>
      <c r="Z181" s="14"/>
      <c r="AA181" s="14"/>
      <c r="AB181" s="13"/>
      <c r="AC181" s="13"/>
    </row>
    <row r="182" spans="1:29" s="8" customFormat="1" x14ac:dyDescent="0.25">
      <c r="A182" s="13"/>
      <c r="B182" s="14"/>
      <c r="C182" s="14"/>
      <c r="D182" s="14"/>
      <c r="E182" s="14"/>
      <c r="F182" s="14"/>
      <c r="G182" s="14"/>
      <c r="H182" s="14"/>
      <c r="I182" s="12"/>
      <c r="J182" s="12"/>
      <c r="K182" s="23"/>
      <c r="L182" s="10"/>
      <c r="M182" s="13"/>
      <c r="N182" s="14"/>
      <c r="O182" s="14"/>
      <c r="P182" s="14"/>
      <c r="Q182" s="14"/>
      <c r="R182" s="14"/>
      <c r="S182" s="48"/>
      <c r="T182" s="48"/>
      <c r="U182" s="48"/>
      <c r="V182" s="14"/>
      <c r="W182" s="14"/>
      <c r="X182" s="14"/>
      <c r="Y182" s="15"/>
      <c r="Z182" s="14"/>
      <c r="AA182" s="14"/>
      <c r="AB182" s="13"/>
      <c r="AC182" s="13"/>
    </row>
    <row r="183" spans="1:29" s="8" customFormat="1" x14ac:dyDescent="0.25">
      <c r="A183" s="13"/>
      <c r="B183" s="14"/>
      <c r="C183" s="14"/>
      <c r="D183" s="14"/>
      <c r="E183" s="14"/>
      <c r="F183" s="14"/>
      <c r="G183" s="14"/>
      <c r="H183" s="14"/>
      <c r="I183" s="12"/>
      <c r="J183" s="12"/>
      <c r="K183" s="23"/>
      <c r="L183" s="10"/>
      <c r="M183" s="13"/>
      <c r="N183" s="14"/>
      <c r="O183" s="14"/>
      <c r="P183" s="14"/>
      <c r="Q183" s="14"/>
      <c r="R183" s="14"/>
      <c r="S183" s="48"/>
      <c r="T183" s="48"/>
      <c r="U183" s="48"/>
      <c r="V183" s="14"/>
      <c r="W183" s="14"/>
      <c r="X183" s="14"/>
      <c r="Y183" s="15"/>
      <c r="Z183" s="14"/>
      <c r="AA183" s="14"/>
      <c r="AB183" s="13"/>
      <c r="AC183" s="13"/>
    </row>
    <row r="184" spans="1:29" s="8" customFormat="1" x14ac:dyDescent="0.25">
      <c r="A184" s="13"/>
      <c r="B184" s="14"/>
      <c r="C184" s="14"/>
      <c r="D184" s="14"/>
      <c r="E184" s="14"/>
      <c r="F184" s="14"/>
      <c r="G184" s="14"/>
      <c r="H184" s="14"/>
      <c r="I184" s="12"/>
      <c r="J184" s="12"/>
      <c r="K184" s="23"/>
      <c r="L184" s="10"/>
      <c r="M184" s="13"/>
      <c r="N184" s="14"/>
      <c r="O184" s="14"/>
      <c r="P184" s="14"/>
      <c r="Q184" s="14"/>
      <c r="R184" s="14"/>
      <c r="S184" s="48"/>
      <c r="T184" s="48"/>
      <c r="U184" s="48"/>
      <c r="V184" s="14"/>
      <c r="W184" s="14"/>
      <c r="X184" s="14"/>
      <c r="Y184" s="15"/>
      <c r="Z184" s="14"/>
      <c r="AA184" s="14"/>
      <c r="AB184" s="13"/>
      <c r="AC184" s="13"/>
    </row>
    <row r="185" spans="1:29" s="8" customFormat="1" x14ac:dyDescent="0.25">
      <c r="A185" s="13"/>
      <c r="B185" s="14"/>
      <c r="C185" s="14"/>
      <c r="D185" s="14"/>
      <c r="E185" s="14"/>
      <c r="F185" s="14"/>
      <c r="G185" s="14"/>
      <c r="H185" s="14"/>
      <c r="I185" s="12"/>
      <c r="J185" s="12"/>
      <c r="K185" s="23"/>
      <c r="L185" s="10"/>
      <c r="M185" s="13"/>
      <c r="N185" s="14"/>
      <c r="O185" s="14"/>
      <c r="P185" s="14"/>
      <c r="Q185" s="14"/>
      <c r="R185" s="14"/>
      <c r="S185" s="48"/>
      <c r="T185" s="48"/>
      <c r="U185" s="48"/>
      <c r="V185" s="14"/>
      <c r="W185" s="14"/>
      <c r="X185" s="14"/>
      <c r="Y185" s="15"/>
      <c r="Z185" s="14"/>
      <c r="AA185" s="14"/>
      <c r="AB185" s="13"/>
      <c r="AC185" s="13"/>
    </row>
    <row r="186" spans="1:29" s="8" customFormat="1" x14ac:dyDescent="0.25">
      <c r="A186" s="13"/>
      <c r="B186" s="14"/>
      <c r="C186" s="14"/>
      <c r="D186" s="14"/>
      <c r="E186" s="14"/>
      <c r="F186" s="14"/>
      <c r="G186" s="14"/>
      <c r="H186" s="14"/>
      <c r="I186" s="12"/>
      <c r="J186" s="12"/>
      <c r="K186" s="23"/>
      <c r="L186" s="10"/>
      <c r="M186" s="13"/>
      <c r="N186" s="14"/>
      <c r="O186" s="14"/>
      <c r="P186" s="14"/>
      <c r="Q186" s="14"/>
      <c r="R186" s="14"/>
      <c r="S186" s="48"/>
      <c r="T186" s="48"/>
      <c r="U186" s="48"/>
      <c r="V186" s="14"/>
      <c r="W186" s="14"/>
      <c r="X186" s="14"/>
      <c r="Y186" s="15"/>
      <c r="Z186" s="14"/>
      <c r="AA186" s="14"/>
      <c r="AB186" s="13"/>
      <c r="AC186" s="13"/>
    </row>
    <row r="187" spans="1:29" s="8" customFormat="1" x14ac:dyDescent="0.25">
      <c r="A187" s="13"/>
      <c r="B187" s="14"/>
      <c r="C187" s="14"/>
      <c r="D187" s="14"/>
      <c r="E187" s="14"/>
      <c r="F187" s="14"/>
      <c r="G187" s="14"/>
      <c r="H187" s="14"/>
      <c r="I187" s="12"/>
      <c r="J187" s="12"/>
      <c r="K187" s="23"/>
      <c r="L187" s="10"/>
      <c r="M187" s="13"/>
      <c r="N187" s="14"/>
      <c r="O187" s="14"/>
      <c r="P187" s="14"/>
      <c r="Q187" s="14"/>
      <c r="R187" s="14"/>
      <c r="S187" s="48"/>
      <c r="T187" s="48"/>
      <c r="U187" s="48"/>
      <c r="V187" s="14"/>
      <c r="W187" s="14"/>
      <c r="X187" s="14"/>
      <c r="Y187" s="15"/>
      <c r="Z187" s="14"/>
      <c r="AA187" s="14"/>
      <c r="AB187" s="13"/>
      <c r="AC187" s="13"/>
    </row>
    <row r="188" spans="1:29" s="8" customFormat="1" x14ac:dyDescent="0.25">
      <c r="A188" s="13"/>
      <c r="B188" s="14"/>
      <c r="C188" s="14"/>
      <c r="D188" s="14"/>
      <c r="E188" s="14"/>
      <c r="F188" s="14"/>
      <c r="G188" s="14"/>
      <c r="H188" s="14"/>
      <c r="I188" s="12"/>
      <c r="J188" s="12"/>
      <c r="K188" s="23"/>
      <c r="L188" s="10"/>
      <c r="M188" s="13"/>
      <c r="N188" s="14"/>
      <c r="O188" s="14"/>
      <c r="P188" s="14"/>
      <c r="Q188" s="14"/>
      <c r="R188" s="14"/>
      <c r="S188" s="48"/>
      <c r="T188" s="48"/>
      <c r="U188" s="48"/>
      <c r="V188" s="14"/>
      <c r="W188" s="14"/>
      <c r="X188" s="14"/>
      <c r="Y188" s="15"/>
      <c r="Z188" s="14"/>
      <c r="AA188" s="14"/>
      <c r="AB188" s="13"/>
      <c r="AC188" s="13"/>
    </row>
    <row r="189" spans="1:29" s="8" customFormat="1" x14ac:dyDescent="0.25">
      <c r="A189" s="13"/>
      <c r="B189" s="14"/>
      <c r="C189" s="14"/>
      <c r="D189" s="14"/>
      <c r="E189" s="14"/>
      <c r="F189" s="14"/>
      <c r="G189" s="14"/>
      <c r="H189" s="14"/>
      <c r="I189" s="12"/>
      <c r="J189" s="12"/>
      <c r="K189" s="23"/>
      <c r="L189" s="10"/>
      <c r="M189" s="13"/>
      <c r="N189" s="14"/>
      <c r="O189" s="14"/>
      <c r="P189" s="14"/>
      <c r="Q189" s="14"/>
      <c r="R189" s="14"/>
      <c r="S189" s="48"/>
      <c r="T189" s="48"/>
      <c r="U189" s="48"/>
      <c r="V189" s="14"/>
      <c r="W189" s="14"/>
      <c r="X189" s="14"/>
      <c r="Y189" s="15"/>
      <c r="Z189" s="14"/>
      <c r="AA189" s="14"/>
      <c r="AB189" s="13"/>
      <c r="AC189" s="13"/>
    </row>
    <row r="190" spans="1:29" s="8" customFormat="1" x14ac:dyDescent="0.25">
      <c r="A190" s="13"/>
      <c r="B190" s="14"/>
      <c r="C190" s="14"/>
      <c r="D190" s="14"/>
      <c r="E190" s="14"/>
      <c r="F190" s="14"/>
      <c r="G190" s="14"/>
      <c r="H190" s="14"/>
      <c r="I190" s="12"/>
      <c r="J190" s="12"/>
      <c r="K190" s="23"/>
      <c r="L190" s="10"/>
      <c r="M190" s="13"/>
      <c r="N190" s="14"/>
      <c r="O190" s="14"/>
      <c r="P190" s="14"/>
      <c r="Q190" s="14"/>
      <c r="R190" s="14"/>
      <c r="S190" s="48"/>
      <c r="T190" s="48"/>
      <c r="U190" s="48"/>
      <c r="V190" s="14"/>
      <c r="W190" s="14"/>
      <c r="X190" s="14"/>
      <c r="Y190" s="15"/>
      <c r="Z190" s="14"/>
      <c r="AA190" s="14"/>
      <c r="AB190" s="13"/>
      <c r="AC190" s="13"/>
    </row>
    <row r="191" spans="1:29" s="8" customFormat="1" x14ac:dyDescent="0.25">
      <c r="A191" s="13"/>
      <c r="B191" s="14"/>
      <c r="C191" s="14"/>
      <c r="D191" s="14"/>
      <c r="E191" s="14"/>
      <c r="F191" s="14"/>
      <c r="G191" s="14"/>
      <c r="H191" s="14"/>
      <c r="I191" s="12"/>
      <c r="J191" s="12"/>
      <c r="K191" s="23"/>
      <c r="L191" s="10"/>
      <c r="M191" s="13"/>
      <c r="N191" s="14"/>
      <c r="O191" s="14"/>
      <c r="P191" s="14"/>
      <c r="Q191" s="14"/>
      <c r="R191" s="14"/>
      <c r="S191" s="48"/>
      <c r="T191" s="48"/>
      <c r="U191" s="48"/>
      <c r="V191" s="14"/>
      <c r="W191" s="14"/>
      <c r="X191" s="14"/>
      <c r="Y191" s="15"/>
      <c r="Z191" s="14"/>
      <c r="AA191" s="14"/>
      <c r="AB191" s="13"/>
      <c r="AC191" s="13"/>
    </row>
    <row r="192" spans="1:29" s="8" customFormat="1" x14ac:dyDescent="0.25">
      <c r="A192" s="13"/>
      <c r="B192" s="14"/>
      <c r="C192" s="14"/>
      <c r="D192" s="14"/>
      <c r="E192" s="14"/>
      <c r="F192" s="14"/>
      <c r="G192" s="14"/>
      <c r="H192" s="14"/>
      <c r="I192" s="12"/>
      <c r="J192" s="12"/>
      <c r="K192" s="23"/>
      <c r="L192" s="10"/>
      <c r="M192" s="13"/>
      <c r="N192" s="14"/>
      <c r="O192" s="14"/>
      <c r="P192" s="14"/>
      <c r="Q192" s="14"/>
      <c r="R192" s="14"/>
      <c r="S192" s="48"/>
      <c r="T192" s="48"/>
      <c r="U192" s="48"/>
      <c r="V192" s="14"/>
      <c r="W192" s="14"/>
      <c r="X192" s="14"/>
      <c r="Y192" s="15"/>
      <c r="Z192" s="14"/>
      <c r="AA192" s="14"/>
      <c r="AB192" s="13"/>
      <c r="AC192" s="13"/>
    </row>
    <row r="193" spans="1:29" s="8" customFormat="1" x14ac:dyDescent="0.25">
      <c r="A193" s="13"/>
      <c r="B193" s="14"/>
      <c r="C193" s="14"/>
      <c r="D193" s="14"/>
      <c r="E193" s="14"/>
      <c r="F193" s="14"/>
      <c r="G193" s="14"/>
      <c r="H193" s="14"/>
      <c r="I193" s="12"/>
      <c r="J193" s="12"/>
      <c r="K193" s="23"/>
      <c r="L193" s="10"/>
      <c r="M193" s="13"/>
      <c r="N193" s="14"/>
      <c r="O193" s="14"/>
      <c r="P193" s="14"/>
      <c r="Q193" s="14"/>
      <c r="R193" s="14"/>
      <c r="S193" s="48"/>
      <c r="T193" s="48"/>
      <c r="U193" s="48"/>
      <c r="V193" s="14"/>
      <c r="W193" s="14"/>
      <c r="X193" s="14"/>
      <c r="Y193" s="15"/>
      <c r="Z193" s="14"/>
      <c r="AA193" s="14"/>
      <c r="AB193" s="13"/>
      <c r="AC193" s="13"/>
    </row>
    <row r="194" spans="1:29" s="8" customFormat="1" x14ac:dyDescent="0.25">
      <c r="A194" s="13"/>
      <c r="B194" s="14"/>
      <c r="C194" s="14"/>
      <c r="D194" s="14"/>
      <c r="E194" s="14"/>
      <c r="F194" s="14"/>
      <c r="G194" s="14"/>
      <c r="H194" s="14"/>
      <c r="I194" s="12"/>
      <c r="J194" s="12"/>
      <c r="K194" s="23"/>
      <c r="L194" s="10"/>
      <c r="M194" s="13"/>
      <c r="N194" s="14"/>
      <c r="O194" s="14"/>
      <c r="P194" s="14"/>
      <c r="Q194" s="14"/>
      <c r="R194" s="14"/>
      <c r="S194" s="48"/>
      <c r="T194" s="48"/>
      <c r="U194" s="48"/>
      <c r="V194" s="14"/>
      <c r="W194" s="14"/>
      <c r="X194" s="14"/>
      <c r="Y194" s="15"/>
      <c r="Z194" s="14"/>
      <c r="AA194" s="14"/>
      <c r="AB194" s="13"/>
      <c r="AC194" s="13"/>
    </row>
    <row r="195" spans="1:29" s="8" customFormat="1" x14ac:dyDescent="0.25">
      <c r="A195" s="13"/>
      <c r="B195" s="14"/>
      <c r="C195" s="14"/>
      <c r="D195" s="14"/>
      <c r="E195" s="14"/>
      <c r="F195" s="14"/>
      <c r="G195" s="14"/>
      <c r="H195" s="14"/>
      <c r="I195" s="12"/>
      <c r="J195" s="12"/>
      <c r="K195" s="23"/>
      <c r="L195" s="10"/>
      <c r="M195" s="13"/>
      <c r="N195" s="14"/>
      <c r="O195" s="14"/>
      <c r="P195" s="14"/>
      <c r="Q195" s="14"/>
      <c r="R195" s="14"/>
      <c r="S195" s="48"/>
      <c r="T195" s="48"/>
      <c r="U195" s="48"/>
      <c r="V195" s="14"/>
      <c r="W195" s="14"/>
      <c r="X195" s="14"/>
      <c r="Y195" s="15"/>
      <c r="Z195" s="14"/>
      <c r="AA195" s="14"/>
      <c r="AB195" s="13"/>
      <c r="AC195" s="13"/>
    </row>
    <row r="196" spans="1:29" s="8" customFormat="1" x14ac:dyDescent="0.25">
      <c r="A196" s="13"/>
      <c r="B196" s="14"/>
      <c r="C196" s="14"/>
      <c r="D196" s="14"/>
      <c r="E196" s="14"/>
      <c r="F196" s="14"/>
      <c r="G196" s="14"/>
      <c r="H196" s="14"/>
      <c r="I196" s="12"/>
      <c r="J196" s="12"/>
      <c r="K196" s="23"/>
      <c r="L196" s="10"/>
      <c r="M196" s="13"/>
      <c r="N196" s="14"/>
      <c r="O196" s="14"/>
      <c r="P196" s="14"/>
      <c r="Q196" s="14"/>
      <c r="R196" s="14"/>
      <c r="S196" s="48"/>
      <c r="T196" s="48"/>
      <c r="U196" s="48"/>
      <c r="V196" s="14"/>
      <c r="W196" s="14"/>
      <c r="X196" s="14"/>
      <c r="Y196" s="15"/>
      <c r="Z196" s="14"/>
      <c r="AA196" s="14"/>
      <c r="AB196" s="13"/>
      <c r="AC196" s="13"/>
    </row>
    <row r="197" spans="1:29" s="8" customFormat="1" x14ac:dyDescent="0.25">
      <c r="A197" s="13"/>
      <c r="B197" s="14"/>
      <c r="C197" s="14"/>
      <c r="D197" s="14"/>
      <c r="E197" s="14"/>
      <c r="F197" s="14"/>
      <c r="G197" s="14"/>
      <c r="H197" s="14"/>
      <c r="I197" s="12"/>
      <c r="J197" s="12"/>
      <c r="K197" s="23"/>
      <c r="L197" s="10"/>
      <c r="M197" s="13"/>
      <c r="N197" s="14"/>
      <c r="O197" s="14"/>
      <c r="P197" s="14"/>
      <c r="Q197" s="14"/>
      <c r="R197" s="14"/>
      <c r="S197" s="48"/>
      <c r="T197" s="48"/>
      <c r="U197" s="48"/>
      <c r="V197" s="14"/>
      <c r="W197" s="14"/>
      <c r="X197" s="14"/>
      <c r="Y197" s="15"/>
      <c r="Z197" s="14"/>
      <c r="AA197" s="14"/>
      <c r="AB197" s="13"/>
      <c r="AC197" s="13"/>
    </row>
    <row r="198" spans="1:29" s="8" customFormat="1" x14ac:dyDescent="0.25">
      <c r="A198" s="13"/>
      <c r="B198" s="14"/>
      <c r="C198" s="14"/>
      <c r="D198" s="14"/>
      <c r="E198" s="14"/>
      <c r="F198" s="14"/>
      <c r="G198" s="14"/>
      <c r="H198" s="14"/>
      <c r="I198" s="12"/>
      <c r="J198" s="12"/>
      <c r="K198" s="23"/>
      <c r="L198" s="10"/>
      <c r="M198" s="13"/>
      <c r="N198" s="14"/>
      <c r="O198" s="14"/>
      <c r="P198" s="14"/>
      <c r="Q198" s="14"/>
      <c r="R198" s="14"/>
      <c r="S198" s="48"/>
      <c r="T198" s="48"/>
      <c r="U198" s="48"/>
      <c r="V198" s="14"/>
      <c r="W198" s="14"/>
      <c r="X198" s="14"/>
      <c r="Y198" s="15"/>
      <c r="Z198" s="14"/>
      <c r="AA198" s="14"/>
      <c r="AB198" s="13"/>
      <c r="AC198" s="13"/>
    </row>
    <row r="199" spans="1:29" s="8" customFormat="1" x14ac:dyDescent="0.25">
      <c r="A199" s="13"/>
      <c r="B199" s="14"/>
      <c r="C199" s="14"/>
      <c r="D199" s="14"/>
      <c r="E199" s="14"/>
      <c r="F199" s="14"/>
      <c r="G199" s="14"/>
      <c r="H199" s="14"/>
      <c r="I199" s="12"/>
      <c r="J199" s="12"/>
      <c r="K199" s="23"/>
      <c r="L199" s="10"/>
      <c r="M199" s="13"/>
      <c r="N199" s="14"/>
      <c r="O199" s="14"/>
      <c r="P199" s="14"/>
      <c r="Q199" s="14"/>
      <c r="R199" s="14"/>
      <c r="S199" s="48"/>
      <c r="T199" s="48"/>
      <c r="U199" s="48"/>
      <c r="V199" s="14"/>
      <c r="W199" s="14"/>
      <c r="X199" s="14"/>
      <c r="Y199" s="15"/>
      <c r="Z199" s="14"/>
      <c r="AA199" s="14"/>
      <c r="AB199" s="13"/>
      <c r="AC199" s="13"/>
    </row>
    <row r="200" spans="1:29" s="8" customFormat="1" x14ac:dyDescent="0.25">
      <c r="A200" s="13"/>
      <c r="B200" s="14"/>
      <c r="C200" s="14"/>
      <c r="D200" s="14"/>
      <c r="E200" s="14"/>
      <c r="F200" s="14"/>
      <c r="G200" s="14"/>
      <c r="H200" s="14"/>
      <c r="I200" s="12"/>
      <c r="J200" s="12"/>
      <c r="K200" s="23"/>
      <c r="L200" s="10"/>
      <c r="M200" s="13"/>
      <c r="N200" s="14"/>
      <c r="O200" s="14"/>
      <c r="P200" s="14"/>
      <c r="Q200" s="14"/>
      <c r="R200" s="14"/>
      <c r="S200" s="48"/>
      <c r="T200" s="48"/>
      <c r="U200" s="48"/>
      <c r="V200" s="14"/>
      <c r="W200" s="14"/>
      <c r="X200" s="14"/>
      <c r="Y200" s="15"/>
      <c r="Z200" s="14"/>
      <c r="AA200" s="14"/>
      <c r="AB200" s="13"/>
      <c r="AC200" s="13"/>
    </row>
    <row r="201" spans="1:29" s="8" customFormat="1" x14ac:dyDescent="0.25">
      <c r="A201" s="13"/>
      <c r="B201" s="14"/>
      <c r="C201" s="14"/>
      <c r="D201" s="14"/>
      <c r="E201" s="14"/>
      <c r="F201" s="14"/>
      <c r="G201" s="14"/>
      <c r="H201" s="14"/>
      <c r="I201" s="12"/>
      <c r="J201" s="12"/>
      <c r="K201" s="23"/>
      <c r="L201" s="10"/>
      <c r="M201" s="13"/>
      <c r="N201" s="14"/>
      <c r="O201" s="14"/>
      <c r="P201" s="14"/>
      <c r="Q201" s="14"/>
      <c r="R201" s="14"/>
      <c r="S201" s="48"/>
      <c r="T201" s="48"/>
      <c r="U201" s="48"/>
      <c r="V201" s="14"/>
      <c r="W201" s="14"/>
      <c r="X201" s="14"/>
      <c r="Y201" s="15"/>
      <c r="Z201" s="14"/>
      <c r="AA201" s="14"/>
      <c r="AB201" s="13"/>
      <c r="AC201" s="13"/>
    </row>
    <row r="202" spans="1:29" s="8" customFormat="1" x14ac:dyDescent="0.25">
      <c r="A202" s="13"/>
      <c r="B202" s="14"/>
      <c r="C202" s="14"/>
      <c r="D202" s="14"/>
      <c r="E202" s="14"/>
      <c r="F202" s="14"/>
      <c r="G202" s="14"/>
      <c r="H202" s="14"/>
      <c r="I202" s="12"/>
      <c r="J202" s="12"/>
      <c r="K202" s="23"/>
      <c r="L202" s="10"/>
      <c r="M202" s="13"/>
      <c r="N202" s="14"/>
      <c r="O202" s="14"/>
      <c r="P202" s="14"/>
      <c r="Q202" s="14"/>
      <c r="R202" s="14"/>
      <c r="S202" s="48"/>
      <c r="T202" s="48"/>
      <c r="U202" s="48"/>
      <c r="V202" s="14"/>
      <c r="W202" s="14"/>
      <c r="X202" s="14"/>
      <c r="Y202" s="15"/>
      <c r="Z202" s="14"/>
      <c r="AA202" s="14"/>
      <c r="AB202" s="13"/>
      <c r="AC202" s="13"/>
    </row>
    <row r="203" spans="1:29" s="8" customFormat="1" x14ac:dyDescent="0.25">
      <c r="A203" s="13"/>
      <c r="B203" s="14"/>
      <c r="C203" s="14"/>
      <c r="D203" s="14"/>
      <c r="E203" s="14"/>
      <c r="F203" s="14"/>
      <c r="G203" s="14"/>
      <c r="H203" s="14"/>
      <c r="I203" s="12"/>
      <c r="J203" s="12"/>
      <c r="K203" s="23"/>
      <c r="L203" s="10"/>
      <c r="M203" s="13"/>
      <c r="N203" s="14"/>
      <c r="O203" s="14"/>
      <c r="P203" s="14"/>
      <c r="Q203" s="14"/>
      <c r="R203" s="14"/>
      <c r="S203" s="48"/>
      <c r="T203" s="48"/>
      <c r="U203" s="48"/>
      <c r="V203" s="14"/>
      <c r="W203" s="14"/>
      <c r="X203" s="14"/>
      <c r="Y203" s="15"/>
      <c r="Z203" s="14"/>
      <c r="AA203" s="14"/>
      <c r="AB203" s="13"/>
      <c r="AC203" s="13"/>
    </row>
    <row r="204" spans="1:29" s="8" customFormat="1" x14ac:dyDescent="0.25">
      <c r="A204" s="13"/>
      <c r="B204" s="14"/>
      <c r="C204" s="14"/>
      <c r="D204" s="14"/>
      <c r="E204" s="14"/>
      <c r="F204" s="14"/>
      <c r="G204" s="14"/>
      <c r="H204" s="14"/>
      <c r="I204" s="12"/>
      <c r="J204" s="12"/>
      <c r="K204" s="23"/>
      <c r="L204" s="10"/>
      <c r="M204" s="13"/>
      <c r="N204" s="14"/>
      <c r="O204" s="14"/>
      <c r="P204" s="14"/>
      <c r="Q204" s="14"/>
      <c r="R204" s="14"/>
      <c r="S204" s="48"/>
      <c r="T204" s="48"/>
      <c r="U204" s="48"/>
      <c r="V204" s="14"/>
      <c r="W204" s="14"/>
      <c r="X204" s="14"/>
      <c r="Y204" s="15"/>
      <c r="Z204" s="14"/>
      <c r="AA204" s="14"/>
      <c r="AB204" s="13"/>
      <c r="AC204" s="13"/>
    </row>
    <row r="205" spans="1:29" s="8" customFormat="1" x14ac:dyDescent="0.25">
      <c r="A205" s="13"/>
      <c r="B205" s="14"/>
      <c r="C205" s="14"/>
      <c r="D205" s="14"/>
      <c r="E205" s="14"/>
      <c r="F205" s="14"/>
      <c r="G205" s="14"/>
      <c r="H205" s="14"/>
      <c r="I205" s="12"/>
      <c r="J205" s="12"/>
      <c r="K205" s="23"/>
      <c r="L205" s="10"/>
      <c r="M205" s="13"/>
      <c r="N205" s="14"/>
      <c r="O205" s="14"/>
      <c r="P205" s="14"/>
      <c r="Q205" s="14"/>
      <c r="R205" s="14"/>
      <c r="S205" s="48"/>
      <c r="T205" s="48"/>
      <c r="U205" s="48"/>
      <c r="V205" s="14"/>
      <c r="W205" s="14"/>
      <c r="X205" s="14"/>
      <c r="Y205" s="15"/>
      <c r="Z205" s="14"/>
      <c r="AA205" s="14"/>
      <c r="AB205" s="13"/>
      <c r="AC205" s="13"/>
    </row>
    <row r="206" spans="1:29" s="8" customFormat="1" x14ac:dyDescent="0.25">
      <c r="A206" s="13"/>
      <c r="B206" s="14"/>
      <c r="C206" s="14"/>
      <c r="D206" s="14"/>
      <c r="E206" s="14"/>
      <c r="F206" s="14"/>
      <c r="G206" s="14"/>
      <c r="H206" s="14"/>
      <c r="I206" s="12"/>
      <c r="J206" s="12"/>
      <c r="K206" s="23"/>
      <c r="L206" s="10"/>
      <c r="M206" s="13"/>
      <c r="N206" s="14"/>
      <c r="O206" s="14"/>
      <c r="P206" s="14"/>
      <c r="Q206" s="14"/>
      <c r="R206" s="14"/>
      <c r="S206" s="48"/>
      <c r="T206" s="48"/>
      <c r="U206" s="48"/>
      <c r="V206" s="14"/>
      <c r="W206" s="14"/>
      <c r="X206" s="14"/>
      <c r="Y206" s="15"/>
      <c r="Z206" s="14"/>
      <c r="AA206" s="14"/>
      <c r="AB206" s="13"/>
      <c r="AC206" s="13"/>
    </row>
    <row r="207" spans="1:29" s="8" customFormat="1" x14ac:dyDescent="0.25">
      <c r="A207" s="13"/>
      <c r="B207" s="14"/>
      <c r="C207" s="14"/>
      <c r="D207" s="14"/>
      <c r="E207" s="14"/>
      <c r="F207" s="14"/>
      <c r="G207" s="14"/>
      <c r="H207" s="14"/>
      <c r="I207" s="12"/>
      <c r="J207" s="12"/>
      <c r="K207" s="23"/>
      <c r="L207" s="10"/>
      <c r="M207" s="13"/>
      <c r="N207" s="14"/>
      <c r="O207" s="14"/>
      <c r="P207" s="14"/>
      <c r="Q207" s="14"/>
      <c r="R207" s="14"/>
      <c r="S207" s="48"/>
      <c r="T207" s="48"/>
      <c r="U207" s="48"/>
      <c r="V207" s="14"/>
      <c r="W207" s="14"/>
      <c r="X207" s="14"/>
      <c r="Y207" s="15"/>
      <c r="Z207" s="14"/>
      <c r="AA207" s="14"/>
      <c r="AB207" s="13"/>
      <c r="AC207" s="13"/>
    </row>
    <row r="208" spans="1:29" s="8" customFormat="1" x14ac:dyDescent="0.25">
      <c r="A208" s="13"/>
      <c r="B208" s="14"/>
      <c r="C208" s="14"/>
      <c r="D208" s="14"/>
      <c r="E208" s="14"/>
      <c r="F208" s="14"/>
      <c r="G208" s="14"/>
      <c r="H208" s="14"/>
      <c r="I208" s="12"/>
      <c r="J208" s="12"/>
      <c r="K208" s="23"/>
      <c r="L208" s="10"/>
      <c r="M208" s="13"/>
      <c r="N208" s="14"/>
      <c r="O208" s="14"/>
      <c r="P208" s="14"/>
      <c r="Q208" s="14"/>
      <c r="R208" s="14"/>
      <c r="S208" s="48"/>
      <c r="T208" s="48"/>
      <c r="U208" s="48"/>
      <c r="V208" s="14"/>
      <c r="W208" s="14"/>
      <c r="X208" s="14"/>
      <c r="Y208" s="15"/>
      <c r="Z208" s="14"/>
      <c r="AA208" s="14"/>
      <c r="AB208" s="13"/>
      <c r="AC208" s="13"/>
    </row>
    <row r="209" spans="1:29" s="8" customFormat="1" x14ac:dyDescent="0.25">
      <c r="A209" s="13"/>
      <c r="B209" s="14"/>
      <c r="C209" s="14"/>
      <c r="D209" s="14"/>
      <c r="E209" s="14"/>
      <c r="F209" s="14"/>
      <c r="G209" s="14"/>
      <c r="H209" s="14"/>
      <c r="I209" s="12"/>
      <c r="J209" s="12"/>
      <c r="K209" s="23"/>
      <c r="L209" s="10"/>
      <c r="M209" s="13"/>
      <c r="N209" s="14"/>
      <c r="O209" s="14"/>
      <c r="P209" s="14"/>
      <c r="Q209" s="14"/>
      <c r="R209" s="14"/>
      <c r="S209" s="48"/>
      <c r="T209" s="48"/>
      <c r="U209" s="48"/>
      <c r="V209" s="14"/>
      <c r="W209" s="14"/>
      <c r="X209" s="14"/>
      <c r="Y209" s="15"/>
      <c r="Z209" s="14"/>
      <c r="AA209" s="14"/>
      <c r="AB209" s="13"/>
      <c r="AC209" s="13"/>
    </row>
    <row r="210" spans="1:29" s="8" customFormat="1" x14ac:dyDescent="0.25">
      <c r="A210" s="13"/>
      <c r="B210" s="14"/>
      <c r="C210" s="14"/>
      <c r="D210" s="14"/>
      <c r="E210" s="14"/>
      <c r="F210" s="14"/>
      <c r="G210" s="14"/>
      <c r="H210" s="14"/>
      <c r="I210" s="12"/>
      <c r="J210" s="12"/>
      <c r="K210" s="23"/>
      <c r="L210" s="10"/>
      <c r="M210" s="13"/>
      <c r="N210" s="14"/>
      <c r="O210" s="14"/>
      <c r="P210" s="14"/>
      <c r="Q210" s="14"/>
      <c r="R210" s="14"/>
      <c r="S210" s="48"/>
      <c r="T210" s="48"/>
      <c r="U210" s="48"/>
      <c r="V210" s="14"/>
      <c r="W210" s="14"/>
      <c r="X210" s="14"/>
      <c r="Y210" s="15"/>
      <c r="Z210" s="14"/>
      <c r="AA210" s="14"/>
      <c r="AB210" s="13"/>
      <c r="AC210" s="13"/>
    </row>
    <row r="211" spans="1:29" s="8" customFormat="1" x14ac:dyDescent="0.25">
      <c r="A211" s="13"/>
      <c r="B211" s="14"/>
      <c r="C211" s="14"/>
      <c r="D211" s="14"/>
      <c r="E211" s="14"/>
      <c r="F211" s="14"/>
      <c r="G211" s="14"/>
      <c r="H211" s="14"/>
      <c r="I211" s="12"/>
      <c r="J211" s="12"/>
      <c r="K211" s="23"/>
      <c r="L211" s="10"/>
      <c r="M211" s="13"/>
      <c r="N211" s="14"/>
      <c r="O211" s="14"/>
      <c r="P211" s="14"/>
      <c r="Q211" s="14"/>
      <c r="R211" s="14"/>
      <c r="S211" s="48"/>
      <c r="T211" s="48"/>
      <c r="U211" s="48"/>
      <c r="V211" s="14"/>
      <c r="W211" s="14"/>
      <c r="X211" s="14"/>
      <c r="Y211" s="15"/>
      <c r="Z211" s="14"/>
      <c r="AA211" s="14"/>
      <c r="AB211" s="13"/>
      <c r="AC211" s="13"/>
    </row>
    <row r="212" spans="1:29" s="8" customFormat="1" x14ac:dyDescent="0.25">
      <c r="A212" s="13"/>
      <c r="B212" s="14"/>
      <c r="C212" s="14"/>
      <c r="D212" s="14"/>
      <c r="E212" s="14"/>
      <c r="F212" s="14"/>
      <c r="G212" s="14"/>
      <c r="H212" s="14"/>
      <c r="I212" s="12"/>
      <c r="J212" s="12"/>
      <c r="K212" s="23"/>
      <c r="L212" s="10"/>
      <c r="M212" s="13"/>
      <c r="N212" s="14"/>
      <c r="O212" s="14"/>
      <c r="P212" s="14"/>
      <c r="Q212" s="14"/>
      <c r="R212" s="14"/>
      <c r="S212" s="48"/>
      <c r="T212" s="48"/>
      <c r="U212" s="48"/>
      <c r="V212" s="14"/>
      <c r="W212" s="14"/>
      <c r="X212" s="14"/>
      <c r="Y212" s="15"/>
      <c r="Z212" s="14"/>
      <c r="AA212" s="14"/>
      <c r="AB212" s="13"/>
      <c r="AC212" s="13"/>
    </row>
    <row r="213" spans="1:29" s="8" customFormat="1" x14ac:dyDescent="0.25">
      <c r="A213" s="13"/>
      <c r="B213" s="14"/>
      <c r="C213" s="14"/>
      <c r="D213" s="14"/>
      <c r="E213" s="14"/>
      <c r="F213" s="14"/>
      <c r="G213" s="14"/>
      <c r="H213" s="14"/>
      <c r="I213" s="12"/>
      <c r="J213" s="12"/>
      <c r="K213" s="23"/>
      <c r="L213" s="10"/>
      <c r="M213" s="13"/>
      <c r="N213" s="14"/>
      <c r="O213" s="14"/>
      <c r="P213" s="14"/>
      <c r="Q213" s="14"/>
      <c r="R213" s="14"/>
      <c r="S213" s="48"/>
      <c r="T213" s="48"/>
      <c r="U213" s="48"/>
      <c r="V213" s="14"/>
      <c r="W213" s="14"/>
      <c r="X213" s="14"/>
      <c r="Y213" s="15"/>
      <c r="Z213" s="14"/>
      <c r="AA213" s="14"/>
      <c r="AB213" s="13"/>
      <c r="AC213" s="13"/>
    </row>
    <row r="214" spans="1:29" s="8" customFormat="1" x14ac:dyDescent="0.25">
      <c r="A214" s="13"/>
      <c r="B214" s="14"/>
      <c r="C214" s="14"/>
      <c r="D214" s="14"/>
      <c r="E214" s="14"/>
      <c r="F214" s="14"/>
      <c r="G214" s="14"/>
      <c r="H214" s="14"/>
      <c r="I214" s="12"/>
      <c r="J214" s="12"/>
      <c r="K214" s="23"/>
      <c r="L214" s="10"/>
      <c r="M214" s="13"/>
      <c r="N214" s="14"/>
      <c r="O214" s="14"/>
      <c r="P214" s="14"/>
      <c r="Q214" s="14"/>
      <c r="R214" s="14"/>
      <c r="S214" s="48"/>
      <c r="T214" s="48"/>
      <c r="U214" s="48"/>
      <c r="V214" s="14"/>
      <c r="W214" s="14"/>
      <c r="X214" s="14"/>
      <c r="Y214" s="15"/>
      <c r="Z214" s="14"/>
      <c r="AA214" s="14"/>
      <c r="AB214" s="13"/>
      <c r="AC214" s="13"/>
    </row>
    <row r="215" spans="1:29" s="8" customFormat="1" x14ac:dyDescent="0.25">
      <c r="A215" s="13"/>
      <c r="B215" s="14"/>
      <c r="C215" s="14"/>
      <c r="D215" s="14"/>
      <c r="E215" s="14"/>
      <c r="F215" s="14"/>
      <c r="G215" s="14"/>
      <c r="H215" s="14"/>
      <c r="I215" s="12"/>
      <c r="J215" s="12"/>
      <c r="K215" s="23"/>
      <c r="L215" s="10"/>
      <c r="M215" s="13"/>
      <c r="N215" s="14"/>
      <c r="O215" s="14"/>
      <c r="P215" s="14"/>
      <c r="Q215" s="14"/>
      <c r="R215" s="14"/>
      <c r="S215" s="48"/>
      <c r="T215" s="48"/>
      <c r="U215" s="48"/>
      <c r="V215" s="14"/>
      <c r="W215" s="14"/>
      <c r="X215" s="14"/>
      <c r="Y215" s="15"/>
      <c r="Z215" s="14"/>
      <c r="AA215" s="14"/>
      <c r="AB215" s="13"/>
      <c r="AC215" s="13"/>
    </row>
    <row r="216" spans="1:29" s="8" customFormat="1" x14ac:dyDescent="0.25">
      <c r="A216" s="13"/>
      <c r="B216" s="14"/>
      <c r="C216" s="14"/>
      <c r="D216" s="14"/>
      <c r="E216" s="14"/>
      <c r="F216" s="14"/>
      <c r="G216" s="14"/>
      <c r="H216" s="14"/>
      <c r="I216" s="12"/>
      <c r="J216" s="12"/>
      <c r="K216" s="23"/>
      <c r="L216" s="10"/>
      <c r="M216" s="13"/>
      <c r="N216" s="14"/>
      <c r="O216" s="14"/>
      <c r="P216" s="14"/>
      <c r="Q216" s="14"/>
      <c r="R216" s="14"/>
      <c r="S216" s="48"/>
      <c r="T216" s="48"/>
      <c r="U216" s="48"/>
      <c r="V216" s="14"/>
      <c r="W216" s="14"/>
      <c r="X216" s="14"/>
      <c r="Y216" s="15"/>
      <c r="Z216" s="14"/>
      <c r="AA216" s="14"/>
      <c r="AB216" s="13"/>
      <c r="AC216" s="13"/>
    </row>
    <row r="217" spans="1:29" s="8" customFormat="1" x14ac:dyDescent="0.25">
      <c r="A217" s="13"/>
      <c r="B217" s="14"/>
      <c r="C217" s="14"/>
      <c r="D217" s="14"/>
      <c r="E217" s="14"/>
      <c r="F217" s="14"/>
      <c r="G217" s="14"/>
      <c r="H217" s="14"/>
      <c r="I217" s="12"/>
      <c r="J217" s="12"/>
      <c r="K217" s="23"/>
      <c r="L217" s="10"/>
      <c r="M217" s="13"/>
      <c r="N217" s="14"/>
      <c r="O217" s="14"/>
      <c r="P217" s="14"/>
      <c r="Q217" s="14"/>
      <c r="R217" s="14"/>
      <c r="S217" s="48"/>
      <c r="T217" s="48"/>
      <c r="U217" s="48"/>
      <c r="V217" s="14"/>
      <c r="W217" s="14"/>
      <c r="X217" s="14"/>
      <c r="Y217" s="15"/>
      <c r="Z217" s="14"/>
      <c r="AA217" s="14"/>
      <c r="AB217" s="13"/>
      <c r="AC217" s="13"/>
    </row>
    <row r="218" spans="1:29" s="8" customFormat="1" x14ac:dyDescent="0.25">
      <c r="A218" s="13"/>
      <c r="B218" s="14"/>
      <c r="C218" s="14"/>
      <c r="D218" s="14"/>
      <c r="E218" s="14"/>
      <c r="F218" s="14"/>
      <c r="G218" s="14"/>
      <c r="H218" s="14"/>
      <c r="I218" s="12"/>
      <c r="J218" s="12"/>
      <c r="K218" s="23"/>
      <c r="L218" s="10"/>
      <c r="M218" s="13"/>
      <c r="N218" s="14"/>
      <c r="O218" s="14"/>
      <c r="P218" s="14"/>
      <c r="Q218" s="14"/>
      <c r="R218" s="14"/>
      <c r="S218" s="48"/>
      <c r="T218" s="48"/>
      <c r="U218" s="48"/>
      <c r="V218" s="14"/>
      <c r="W218" s="14"/>
      <c r="X218" s="14"/>
      <c r="Y218" s="15"/>
      <c r="Z218" s="14"/>
      <c r="AA218" s="14"/>
      <c r="AB218" s="13"/>
      <c r="AC218" s="13"/>
    </row>
    <row r="219" spans="1:29" s="8" customFormat="1" x14ac:dyDescent="0.25">
      <c r="A219" s="13"/>
      <c r="B219" s="14"/>
      <c r="C219" s="14"/>
      <c r="D219" s="14"/>
      <c r="E219" s="14"/>
      <c r="F219" s="14"/>
      <c r="G219" s="14"/>
      <c r="H219" s="14"/>
      <c r="I219" s="12"/>
      <c r="J219" s="12"/>
      <c r="K219" s="23"/>
      <c r="L219" s="10"/>
      <c r="M219" s="13"/>
      <c r="N219" s="14"/>
      <c r="O219" s="14"/>
      <c r="P219" s="14"/>
      <c r="Q219" s="14"/>
      <c r="R219" s="14"/>
      <c r="S219" s="48"/>
      <c r="T219" s="48"/>
      <c r="U219" s="48"/>
      <c r="V219" s="14"/>
      <c r="W219" s="14"/>
      <c r="X219" s="14"/>
      <c r="Y219" s="15"/>
      <c r="Z219" s="14"/>
      <c r="AA219" s="14"/>
      <c r="AB219" s="13"/>
      <c r="AC219" s="13"/>
    </row>
    <row r="220" spans="1:29" s="8" customFormat="1" x14ac:dyDescent="0.25">
      <c r="A220" s="13"/>
      <c r="B220" s="14"/>
      <c r="C220" s="14"/>
      <c r="D220" s="14"/>
      <c r="E220" s="14"/>
      <c r="F220" s="14"/>
      <c r="G220" s="14"/>
      <c r="H220" s="14"/>
      <c r="I220" s="12"/>
      <c r="J220" s="12"/>
      <c r="K220" s="23"/>
      <c r="L220" s="10"/>
      <c r="M220" s="13"/>
      <c r="N220" s="14"/>
      <c r="O220" s="14"/>
      <c r="P220" s="14"/>
      <c r="Q220" s="14"/>
      <c r="R220" s="14"/>
      <c r="S220" s="48"/>
      <c r="T220" s="48"/>
      <c r="U220" s="48"/>
      <c r="V220" s="14"/>
      <c r="W220" s="14"/>
      <c r="X220" s="14"/>
      <c r="Y220" s="15"/>
      <c r="Z220" s="14"/>
      <c r="AA220" s="14"/>
      <c r="AB220" s="13"/>
      <c r="AC220" s="13"/>
    </row>
    <row r="221" spans="1:29" s="8" customFormat="1" x14ac:dyDescent="0.25">
      <c r="A221" s="13"/>
      <c r="B221" s="14"/>
      <c r="C221" s="14"/>
      <c r="D221" s="14"/>
      <c r="E221" s="14"/>
      <c r="F221" s="14"/>
      <c r="G221" s="14"/>
      <c r="H221" s="14"/>
      <c r="I221" s="12"/>
      <c r="J221" s="12"/>
      <c r="K221" s="23"/>
      <c r="L221" s="10"/>
      <c r="M221" s="13"/>
      <c r="N221" s="14"/>
      <c r="O221" s="14"/>
      <c r="P221" s="14"/>
      <c r="Q221" s="14"/>
      <c r="R221" s="14"/>
      <c r="S221" s="48"/>
      <c r="T221" s="48"/>
      <c r="U221" s="48"/>
      <c r="V221" s="14"/>
      <c r="W221" s="14"/>
      <c r="X221" s="14"/>
      <c r="Y221" s="15"/>
      <c r="Z221" s="14"/>
      <c r="AA221" s="14"/>
      <c r="AB221" s="13"/>
      <c r="AC221" s="13"/>
    </row>
  </sheetData>
  <mergeCells count="608">
    <mergeCell ref="A1:AC1"/>
    <mergeCell ref="A2:E2"/>
    <mergeCell ref="AB2:AC2"/>
    <mergeCell ref="A3:E3"/>
    <mergeCell ref="AB3:AC3"/>
    <mergeCell ref="A4:E4"/>
    <mergeCell ref="AA4:AC4"/>
    <mergeCell ref="AA5:AC5"/>
    <mergeCell ref="AA6:AC6"/>
    <mergeCell ref="A7:E7"/>
    <mergeCell ref="AA7:AC7"/>
    <mergeCell ref="A9:A11"/>
    <mergeCell ref="B9:E9"/>
    <mergeCell ref="F9:H9"/>
    <mergeCell ref="I9:K9"/>
    <mergeCell ref="L9:X9"/>
    <mergeCell ref="Y9:AA10"/>
    <mergeCell ref="M10:O10"/>
    <mergeCell ref="P10:R10"/>
    <mergeCell ref="S10:U10"/>
    <mergeCell ref="V10:X10"/>
    <mergeCell ref="AB10:AB11"/>
    <mergeCell ref="AC10:AC11"/>
    <mergeCell ref="AB9:AC9"/>
    <mergeCell ref="B10:B11"/>
    <mergeCell ref="C10:C11"/>
    <mergeCell ref="D10:D11"/>
    <mergeCell ref="E10:E11"/>
    <mergeCell ref="F10:G10"/>
    <mergeCell ref="H10:H11"/>
    <mergeCell ref="I10:J10"/>
    <mergeCell ref="K10:K11"/>
    <mergeCell ref="L10:L11"/>
    <mergeCell ref="A12:AC12"/>
    <mergeCell ref="A13:A15"/>
    <mergeCell ref="B13:B15"/>
    <mergeCell ref="C13:C15"/>
    <mergeCell ref="D13:D15"/>
    <mergeCell ref="E13:E15"/>
    <mergeCell ref="F13:F15"/>
    <mergeCell ref="G13:G15"/>
    <mergeCell ref="H13:H15"/>
    <mergeCell ref="I13:I15"/>
    <mergeCell ref="AA13:AA15"/>
    <mergeCell ref="AB13:AB15"/>
    <mergeCell ref="AC13:AC15"/>
    <mergeCell ref="O13:O15"/>
    <mergeCell ref="R13:R15"/>
    <mergeCell ref="U13:U15"/>
    <mergeCell ref="X13:X15"/>
    <mergeCell ref="A16:A18"/>
    <mergeCell ref="B16:B18"/>
    <mergeCell ref="C16:C18"/>
    <mergeCell ref="D16:D18"/>
    <mergeCell ref="E16:E18"/>
    <mergeCell ref="F16:F18"/>
    <mergeCell ref="G16:G18"/>
    <mergeCell ref="J13:J15"/>
    <mergeCell ref="K13:K15"/>
    <mergeCell ref="U16:U18"/>
    <mergeCell ref="X16:X18"/>
    <mergeCell ref="AA16:AA18"/>
    <mergeCell ref="AB16:AB18"/>
    <mergeCell ref="AC16:AC18"/>
    <mergeCell ref="A19:A21"/>
    <mergeCell ref="B19:B21"/>
    <mergeCell ref="C19:C21"/>
    <mergeCell ref="D19:D21"/>
    <mergeCell ref="E19:E21"/>
    <mergeCell ref="H16:H18"/>
    <mergeCell ref="I16:I18"/>
    <mergeCell ref="J16:J18"/>
    <mergeCell ref="K16:K18"/>
    <mergeCell ref="O16:O18"/>
    <mergeCell ref="R16:R18"/>
    <mergeCell ref="AC19:AC21"/>
    <mergeCell ref="O19:O21"/>
    <mergeCell ref="R19:R21"/>
    <mergeCell ref="U19:U21"/>
    <mergeCell ref="X19:X21"/>
    <mergeCell ref="AA19:AA21"/>
    <mergeCell ref="AB19:AB21"/>
    <mergeCell ref="F19:F21"/>
    <mergeCell ref="A22:A24"/>
    <mergeCell ref="B22:B24"/>
    <mergeCell ref="C22:C24"/>
    <mergeCell ref="D22:D24"/>
    <mergeCell ref="E22:E24"/>
    <mergeCell ref="F22:F24"/>
    <mergeCell ref="G22:G24"/>
    <mergeCell ref="H22:H24"/>
    <mergeCell ref="I22:I24"/>
    <mergeCell ref="G19:G21"/>
    <mergeCell ref="H19:H21"/>
    <mergeCell ref="I19:I21"/>
    <mergeCell ref="J19:J21"/>
    <mergeCell ref="K19:K21"/>
    <mergeCell ref="AA22:AA24"/>
    <mergeCell ref="AB22:AB24"/>
    <mergeCell ref="AC22:AC24"/>
    <mergeCell ref="A25:A27"/>
    <mergeCell ref="B25:B27"/>
    <mergeCell ref="C25:C27"/>
    <mergeCell ref="D25:D27"/>
    <mergeCell ref="E25:E27"/>
    <mergeCell ref="F25:F27"/>
    <mergeCell ref="G25:G27"/>
    <mergeCell ref="J22:J24"/>
    <mergeCell ref="K22:K24"/>
    <mergeCell ref="O22:O24"/>
    <mergeCell ref="R22:R24"/>
    <mergeCell ref="U22:U24"/>
    <mergeCell ref="X22:X24"/>
    <mergeCell ref="U25:U27"/>
    <mergeCell ref="X25:X27"/>
    <mergeCell ref="AA25:AA27"/>
    <mergeCell ref="AB25:AB27"/>
    <mergeCell ref="AC25:AC27"/>
    <mergeCell ref="A28:A30"/>
    <mergeCell ref="B28:B30"/>
    <mergeCell ref="C28:C30"/>
    <mergeCell ref="D28:D30"/>
    <mergeCell ref="E28:E30"/>
    <mergeCell ref="H25:H27"/>
    <mergeCell ref="I25:I27"/>
    <mergeCell ref="J25:J27"/>
    <mergeCell ref="K25:K27"/>
    <mergeCell ref="O25:O27"/>
    <mergeCell ref="R25:R27"/>
    <mergeCell ref="AC28:AC30"/>
    <mergeCell ref="O28:O30"/>
    <mergeCell ref="R28:R30"/>
    <mergeCell ref="U28:U30"/>
    <mergeCell ref="X28:X30"/>
    <mergeCell ref="AA28:AA30"/>
    <mergeCell ref="AB28:AB30"/>
    <mergeCell ref="F28:F30"/>
    <mergeCell ref="G28:G30"/>
    <mergeCell ref="H28:H30"/>
    <mergeCell ref="I28:I30"/>
    <mergeCell ref="A31:A33"/>
    <mergeCell ref="B31:B33"/>
    <mergeCell ref="C31:C33"/>
    <mergeCell ref="D31:D33"/>
    <mergeCell ref="E31:E33"/>
    <mergeCell ref="F31:F33"/>
    <mergeCell ref="G31:G33"/>
    <mergeCell ref="H31:H33"/>
    <mergeCell ref="I31:I33"/>
    <mergeCell ref="J28:J30"/>
    <mergeCell ref="K28:K30"/>
    <mergeCell ref="AA31:AA33"/>
    <mergeCell ref="AB31:AB33"/>
    <mergeCell ref="AC31:AC33"/>
    <mergeCell ref="A34:A36"/>
    <mergeCell ref="B34:B36"/>
    <mergeCell ref="C34:C36"/>
    <mergeCell ref="D34:D36"/>
    <mergeCell ref="E34:E36"/>
    <mergeCell ref="F34:F36"/>
    <mergeCell ref="G34:G36"/>
    <mergeCell ref="J31:J33"/>
    <mergeCell ref="K31:K33"/>
    <mergeCell ref="O31:O33"/>
    <mergeCell ref="R31:R33"/>
    <mergeCell ref="U31:U33"/>
    <mergeCell ref="X31:X33"/>
    <mergeCell ref="U34:U36"/>
    <mergeCell ref="X34:X36"/>
    <mergeCell ref="AA34:AA36"/>
    <mergeCell ref="AB34:AB36"/>
    <mergeCell ref="AC34:AC36"/>
    <mergeCell ref="O34:O36"/>
    <mergeCell ref="A37:A39"/>
    <mergeCell ref="B37:B39"/>
    <mergeCell ref="C37:C39"/>
    <mergeCell ref="D37:D39"/>
    <mergeCell ref="E37:E39"/>
    <mergeCell ref="H34:H36"/>
    <mergeCell ref="I34:I36"/>
    <mergeCell ref="J34:J36"/>
    <mergeCell ref="K34:K36"/>
    <mergeCell ref="R34:R36"/>
    <mergeCell ref="AC37:AC39"/>
    <mergeCell ref="A40:A42"/>
    <mergeCell ref="B40:B42"/>
    <mergeCell ref="C40:C42"/>
    <mergeCell ref="D40:D42"/>
    <mergeCell ref="E40:E42"/>
    <mergeCell ref="F40:F42"/>
    <mergeCell ref="G40:G42"/>
    <mergeCell ref="H40:H42"/>
    <mergeCell ref="I40:I42"/>
    <mergeCell ref="O37:O39"/>
    <mergeCell ref="R37:R39"/>
    <mergeCell ref="U37:U39"/>
    <mergeCell ref="X37:X39"/>
    <mergeCell ref="AA37:AA39"/>
    <mergeCell ref="AB37:AB39"/>
    <mergeCell ref="F37:F39"/>
    <mergeCell ref="G37:G39"/>
    <mergeCell ref="H37:H39"/>
    <mergeCell ref="I37:I39"/>
    <mergeCell ref="J37:J39"/>
    <mergeCell ref="K37:K39"/>
    <mergeCell ref="AA40:AA42"/>
    <mergeCell ref="AB40:AB42"/>
    <mergeCell ref="AC40:AC42"/>
    <mergeCell ref="A43:A45"/>
    <mergeCell ref="B43:B45"/>
    <mergeCell ref="C43:C45"/>
    <mergeCell ref="D43:D45"/>
    <mergeCell ref="E43:E45"/>
    <mergeCell ref="F43:F45"/>
    <mergeCell ref="G43:G45"/>
    <mergeCell ref="J40:J42"/>
    <mergeCell ref="K40:K42"/>
    <mergeCell ref="O40:O42"/>
    <mergeCell ref="R40:R42"/>
    <mergeCell ref="U40:U42"/>
    <mergeCell ref="X40:X42"/>
    <mergeCell ref="U43:U45"/>
    <mergeCell ref="X43:X45"/>
    <mergeCell ref="AA43:AA45"/>
    <mergeCell ref="AB43:AB45"/>
    <mergeCell ref="AC43:AC45"/>
    <mergeCell ref="O43:O45"/>
    <mergeCell ref="R43:R45"/>
    <mergeCell ref="A46:A48"/>
    <mergeCell ref="B46:B48"/>
    <mergeCell ref="C46:C48"/>
    <mergeCell ref="D46:D48"/>
    <mergeCell ref="E46:E48"/>
    <mergeCell ref="H43:H45"/>
    <mergeCell ref="I43:I45"/>
    <mergeCell ref="J43:J45"/>
    <mergeCell ref="K43:K45"/>
    <mergeCell ref="AC46:AC48"/>
    <mergeCell ref="A49:A51"/>
    <mergeCell ref="B49:B51"/>
    <mergeCell ref="C49:C51"/>
    <mergeCell ref="D49:D51"/>
    <mergeCell ref="E49:E51"/>
    <mergeCell ref="F49:F51"/>
    <mergeCell ref="G49:G51"/>
    <mergeCell ref="H49:H51"/>
    <mergeCell ref="I49:I51"/>
    <mergeCell ref="O46:O48"/>
    <mergeCell ref="R46:R48"/>
    <mergeCell ref="U46:U48"/>
    <mergeCell ref="X46:X48"/>
    <mergeCell ref="AA46:AA48"/>
    <mergeCell ref="AB46:AB48"/>
    <mergeCell ref="F46:F48"/>
    <mergeCell ref="G46:G48"/>
    <mergeCell ref="H46:H48"/>
    <mergeCell ref="I46:I48"/>
    <mergeCell ref="J46:J48"/>
    <mergeCell ref="K46:K48"/>
    <mergeCell ref="AA49:AA51"/>
    <mergeCell ref="AB49:AB51"/>
    <mergeCell ref="AC49:AC51"/>
    <mergeCell ref="A52:A54"/>
    <mergeCell ref="B52:B54"/>
    <mergeCell ref="C52:C54"/>
    <mergeCell ref="D52:D54"/>
    <mergeCell ref="E52:E54"/>
    <mergeCell ref="F52:F54"/>
    <mergeCell ref="G52:G54"/>
    <mergeCell ref="J49:J51"/>
    <mergeCell ref="K49:K51"/>
    <mergeCell ref="O49:O51"/>
    <mergeCell ref="R49:R51"/>
    <mergeCell ref="U49:U51"/>
    <mergeCell ref="X49:X51"/>
    <mergeCell ref="AB52:AB54"/>
    <mergeCell ref="AC52:AC54"/>
    <mergeCell ref="A55:AC55"/>
    <mergeCell ref="H52:H54"/>
    <mergeCell ref="I52:I54"/>
    <mergeCell ref="J52:J54"/>
    <mergeCell ref="K52:K54"/>
    <mergeCell ref="O52:O54"/>
    <mergeCell ref="R52:R54"/>
    <mergeCell ref="A56:A58"/>
    <mergeCell ref="B56:B58"/>
    <mergeCell ref="C56:C58"/>
    <mergeCell ref="D56:D58"/>
    <mergeCell ref="E56:E58"/>
    <mergeCell ref="F56:F58"/>
    <mergeCell ref="U52:U54"/>
    <mergeCell ref="X52:X54"/>
    <mergeCell ref="AA52:AA54"/>
    <mergeCell ref="R56:R58"/>
    <mergeCell ref="U56:U58"/>
    <mergeCell ref="X56:X58"/>
    <mergeCell ref="AA56:AA58"/>
    <mergeCell ref="AB56:AB58"/>
    <mergeCell ref="AC56:AC58"/>
    <mergeCell ref="G56:G58"/>
    <mergeCell ref="H56:H58"/>
    <mergeCell ref="I56:I58"/>
    <mergeCell ref="J56:J58"/>
    <mergeCell ref="K56:K58"/>
    <mergeCell ref="O56:O58"/>
    <mergeCell ref="AA59:AA61"/>
    <mergeCell ref="AB59:AB61"/>
    <mergeCell ref="AC59:AC61"/>
    <mergeCell ref="G59:G61"/>
    <mergeCell ref="H59:H61"/>
    <mergeCell ref="I59:I61"/>
    <mergeCell ref="J59:J61"/>
    <mergeCell ref="K59:K61"/>
    <mergeCell ref="O59:O61"/>
    <mergeCell ref="A62:A64"/>
    <mergeCell ref="B62:B64"/>
    <mergeCell ref="C62:C64"/>
    <mergeCell ref="D62:D64"/>
    <mergeCell ref="E62:E64"/>
    <mergeCell ref="F62:F64"/>
    <mergeCell ref="R59:R61"/>
    <mergeCell ref="U59:U61"/>
    <mergeCell ref="X59:X61"/>
    <mergeCell ref="A59:A61"/>
    <mergeCell ref="B59:B61"/>
    <mergeCell ref="C59:C61"/>
    <mergeCell ref="D59:D61"/>
    <mergeCell ref="E59:E61"/>
    <mergeCell ref="F59:F61"/>
    <mergeCell ref="R62:R64"/>
    <mergeCell ref="U62:U64"/>
    <mergeCell ref="X62:X64"/>
    <mergeCell ref="AA62:AA64"/>
    <mergeCell ref="AB62:AB64"/>
    <mergeCell ref="AC62:AC64"/>
    <mergeCell ref="G62:G64"/>
    <mergeCell ref="H62:H64"/>
    <mergeCell ref="I62:I64"/>
    <mergeCell ref="J62:J64"/>
    <mergeCell ref="K62:K64"/>
    <mergeCell ref="O62:O64"/>
    <mergeCell ref="AA65:AA67"/>
    <mergeCell ref="AB65:AB67"/>
    <mergeCell ref="AC65:AC67"/>
    <mergeCell ref="G65:G67"/>
    <mergeCell ref="H65:H67"/>
    <mergeCell ref="I65:I67"/>
    <mergeCell ref="J65:J67"/>
    <mergeCell ref="K65:K67"/>
    <mergeCell ref="O65:O67"/>
    <mergeCell ref="A68:A70"/>
    <mergeCell ref="B68:B70"/>
    <mergeCell ref="C68:C70"/>
    <mergeCell ref="D68:D70"/>
    <mergeCell ref="E68:E70"/>
    <mergeCell ref="F68:F70"/>
    <mergeCell ref="R65:R67"/>
    <mergeCell ref="U65:U67"/>
    <mergeCell ref="X65:X67"/>
    <mergeCell ref="A65:A67"/>
    <mergeCell ref="B65:B67"/>
    <mergeCell ref="C65:C67"/>
    <mergeCell ref="D65:D67"/>
    <mergeCell ref="E65:E67"/>
    <mergeCell ref="F65:F67"/>
    <mergeCell ref="R68:R70"/>
    <mergeCell ref="U68:U70"/>
    <mergeCell ref="X68:X70"/>
    <mergeCell ref="AA68:AA70"/>
    <mergeCell ref="AB68:AB70"/>
    <mergeCell ref="AC68:AC70"/>
    <mergeCell ref="G68:G70"/>
    <mergeCell ref="H68:H70"/>
    <mergeCell ref="I68:I70"/>
    <mergeCell ref="J68:J70"/>
    <mergeCell ref="K68:K70"/>
    <mergeCell ref="O68:O70"/>
    <mergeCell ref="J72:J74"/>
    <mergeCell ref="K72:K74"/>
    <mergeCell ref="A71:AC71"/>
    <mergeCell ref="A72:A74"/>
    <mergeCell ref="B72:B74"/>
    <mergeCell ref="C72:C74"/>
    <mergeCell ref="D72:D74"/>
    <mergeCell ref="E72:E74"/>
    <mergeCell ref="F72:F74"/>
    <mergeCell ref="G72:G74"/>
    <mergeCell ref="H72:H74"/>
    <mergeCell ref="I72:I74"/>
    <mergeCell ref="AA72:AA74"/>
    <mergeCell ref="AB72:AB74"/>
    <mergeCell ref="AC72:AC74"/>
    <mergeCell ref="O72:O74"/>
    <mergeCell ref="R72:R74"/>
    <mergeCell ref="U72:U74"/>
    <mergeCell ref="X72:X74"/>
    <mergeCell ref="U75:U77"/>
    <mergeCell ref="X75:X77"/>
    <mergeCell ref="AA75:AA77"/>
    <mergeCell ref="AB75:AB77"/>
    <mergeCell ref="AC75:AC77"/>
    <mergeCell ref="A78:AC78"/>
    <mergeCell ref="H75:H77"/>
    <mergeCell ref="I75:I77"/>
    <mergeCell ref="J75:J77"/>
    <mergeCell ref="K75:K77"/>
    <mergeCell ref="O75:O77"/>
    <mergeCell ref="R75:R77"/>
    <mergeCell ref="A75:A77"/>
    <mergeCell ref="B75:B77"/>
    <mergeCell ref="C75:C77"/>
    <mergeCell ref="D75:D77"/>
    <mergeCell ref="E75:E77"/>
    <mergeCell ref="F75:F77"/>
    <mergeCell ref="G75:G77"/>
    <mergeCell ref="X79:X81"/>
    <mergeCell ref="AA79:AA81"/>
    <mergeCell ref="AB79:AB81"/>
    <mergeCell ref="AC79:AC81"/>
    <mergeCell ref="A82:A84"/>
    <mergeCell ref="B82:B84"/>
    <mergeCell ref="C82:C84"/>
    <mergeCell ref="D82:D84"/>
    <mergeCell ref="E82:E84"/>
    <mergeCell ref="F82:F84"/>
    <mergeCell ref="G79:G81"/>
    <mergeCell ref="H79:H81"/>
    <mergeCell ref="I79:I81"/>
    <mergeCell ref="J79:J81"/>
    <mergeCell ref="K79:K81"/>
    <mergeCell ref="M79:U81"/>
    <mergeCell ref="A79:A81"/>
    <mergeCell ref="B79:B81"/>
    <mergeCell ref="C79:C81"/>
    <mergeCell ref="D79:D81"/>
    <mergeCell ref="E79:E81"/>
    <mergeCell ref="F79:F81"/>
    <mergeCell ref="R82:R84"/>
    <mergeCell ref="U82:U84"/>
    <mergeCell ref="X82:X84"/>
    <mergeCell ref="AA82:AA84"/>
    <mergeCell ref="AB82:AB84"/>
    <mergeCell ref="AC82:AC84"/>
    <mergeCell ref="G82:G84"/>
    <mergeCell ref="H82:H84"/>
    <mergeCell ref="I82:I84"/>
    <mergeCell ref="J82:J84"/>
    <mergeCell ref="K82:K84"/>
    <mergeCell ref="O82:O84"/>
    <mergeCell ref="J86:J88"/>
    <mergeCell ref="K86:K88"/>
    <mergeCell ref="A85:AC85"/>
    <mergeCell ref="A86:A88"/>
    <mergeCell ref="B86:B88"/>
    <mergeCell ref="C86:C88"/>
    <mergeCell ref="D86:D88"/>
    <mergeCell ref="E86:E88"/>
    <mergeCell ref="F86:F88"/>
    <mergeCell ref="G86:G88"/>
    <mergeCell ref="H86:H88"/>
    <mergeCell ref="I86:I88"/>
    <mergeCell ref="AA86:AA88"/>
    <mergeCell ref="AB86:AB88"/>
    <mergeCell ref="AC86:AC88"/>
    <mergeCell ref="O86:O88"/>
    <mergeCell ref="R86:R88"/>
    <mergeCell ref="U86:U88"/>
    <mergeCell ref="X86:X88"/>
    <mergeCell ref="U89:U91"/>
    <mergeCell ref="X89:X91"/>
    <mergeCell ref="AA89:AA91"/>
    <mergeCell ref="AB89:AB91"/>
    <mergeCell ref="AC89:AC91"/>
    <mergeCell ref="A92:AC92"/>
    <mergeCell ref="H89:H91"/>
    <mergeCell ref="I89:I91"/>
    <mergeCell ref="J89:J91"/>
    <mergeCell ref="K89:K91"/>
    <mergeCell ref="O89:O91"/>
    <mergeCell ref="R89:R91"/>
    <mergeCell ref="A89:A91"/>
    <mergeCell ref="B89:B91"/>
    <mergeCell ref="C89:C91"/>
    <mergeCell ref="D89:D91"/>
    <mergeCell ref="E89:E91"/>
    <mergeCell ref="F89:F91"/>
    <mergeCell ref="G89:G91"/>
    <mergeCell ref="AA93:AA95"/>
    <mergeCell ref="AB93:AB95"/>
    <mergeCell ref="AC93:AC95"/>
    <mergeCell ref="G93:G95"/>
    <mergeCell ref="H93:H95"/>
    <mergeCell ref="I93:I95"/>
    <mergeCell ref="J93:J95"/>
    <mergeCell ref="K93:K95"/>
    <mergeCell ref="O93:O95"/>
    <mergeCell ref="A96:A98"/>
    <mergeCell ref="B96:B98"/>
    <mergeCell ref="C96:C98"/>
    <mergeCell ref="D96:D98"/>
    <mergeCell ref="E96:E98"/>
    <mergeCell ref="F96:F98"/>
    <mergeCell ref="R93:R95"/>
    <mergeCell ref="U93:U95"/>
    <mergeCell ref="X93:X95"/>
    <mergeCell ref="A93:A95"/>
    <mergeCell ref="B93:B95"/>
    <mergeCell ref="C93:C95"/>
    <mergeCell ref="D93:D95"/>
    <mergeCell ref="E93:E95"/>
    <mergeCell ref="F93:F95"/>
    <mergeCell ref="R96:R98"/>
    <mergeCell ref="U96:U98"/>
    <mergeCell ref="X96:X98"/>
    <mergeCell ref="AA96:AA98"/>
    <mergeCell ref="AB96:AB98"/>
    <mergeCell ref="AC96:AC98"/>
    <mergeCell ref="G96:G98"/>
    <mergeCell ref="H96:H98"/>
    <mergeCell ref="I96:I98"/>
    <mergeCell ref="J96:J98"/>
    <mergeCell ref="K96:K98"/>
    <mergeCell ref="O96:O98"/>
    <mergeCell ref="AA99:AA101"/>
    <mergeCell ref="AB99:AB101"/>
    <mergeCell ref="AC99:AC101"/>
    <mergeCell ref="G99:G101"/>
    <mergeCell ref="H99:H101"/>
    <mergeCell ref="I99:I101"/>
    <mergeCell ref="J99:J101"/>
    <mergeCell ref="K99:K101"/>
    <mergeCell ref="O99:O101"/>
    <mergeCell ref="A102:A104"/>
    <mergeCell ref="B102:B104"/>
    <mergeCell ref="C102:C104"/>
    <mergeCell ref="D102:D104"/>
    <mergeCell ref="E102:E104"/>
    <mergeCell ref="F102:F104"/>
    <mergeCell ref="R99:R101"/>
    <mergeCell ref="U99:U101"/>
    <mergeCell ref="X99:X101"/>
    <mergeCell ref="A99:A101"/>
    <mergeCell ref="B99:B101"/>
    <mergeCell ref="C99:C101"/>
    <mergeCell ref="D99:D101"/>
    <mergeCell ref="E99:E101"/>
    <mergeCell ref="F99:F101"/>
    <mergeCell ref="R102:R104"/>
    <mergeCell ref="U102:U104"/>
    <mergeCell ref="X102:X104"/>
    <mergeCell ref="AA102:AA104"/>
    <mergeCell ref="AB102:AB104"/>
    <mergeCell ref="AC102:AC104"/>
    <mergeCell ref="G102:G104"/>
    <mergeCell ref="H102:H104"/>
    <mergeCell ref="I102:I104"/>
    <mergeCell ref="J102:J104"/>
    <mergeCell ref="K102:K104"/>
    <mergeCell ref="O102:O104"/>
    <mergeCell ref="AA105:AA107"/>
    <mergeCell ref="AB105:AB107"/>
    <mergeCell ref="AC105:AC107"/>
    <mergeCell ref="G105:G107"/>
    <mergeCell ref="H105:H107"/>
    <mergeCell ref="I105:I107"/>
    <mergeCell ref="J105:J107"/>
    <mergeCell ref="K105:K107"/>
    <mergeCell ref="O105:O107"/>
    <mergeCell ref="A108:A110"/>
    <mergeCell ref="B108:B110"/>
    <mergeCell ref="C108:C110"/>
    <mergeCell ref="D108:D110"/>
    <mergeCell ref="E108:E110"/>
    <mergeCell ref="F108:F110"/>
    <mergeCell ref="R105:R107"/>
    <mergeCell ref="U105:U107"/>
    <mergeCell ref="X105:X107"/>
    <mergeCell ref="A105:A107"/>
    <mergeCell ref="B105:B107"/>
    <mergeCell ref="C105:C107"/>
    <mergeCell ref="D105:D107"/>
    <mergeCell ref="E105:E107"/>
    <mergeCell ref="F105:F107"/>
    <mergeCell ref="R108:R110"/>
    <mergeCell ref="U108:U110"/>
    <mergeCell ref="X108:X110"/>
    <mergeCell ref="AA108:AA110"/>
    <mergeCell ref="AB108:AB110"/>
    <mergeCell ref="AC108:AC110"/>
    <mergeCell ref="G108:G110"/>
    <mergeCell ref="H108:H110"/>
    <mergeCell ref="I108:I110"/>
    <mergeCell ref="J108:J110"/>
    <mergeCell ref="K108:K110"/>
    <mergeCell ref="O108:O110"/>
    <mergeCell ref="Z115:AA115"/>
    <mergeCell ref="I116:K116"/>
    <mergeCell ref="P116:S116"/>
    <mergeCell ref="D117:E118"/>
    <mergeCell ref="I117:K117"/>
    <mergeCell ref="P117:S117"/>
    <mergeCell ref="C111:F111"/>
    <mergeCell ref="O111:T111"/>
    <mergeCell ref="O113:T113"/>
    <mergeCell ref="C114:F114"/>
    <mergeCell ref="O114:T114"/>
    <mergeCell ref="C115:F115"/>
    <mergeCell ref="O115:T115"/>
  </mergeCells>
  <conditionalFormatting sqref="O13:O54">
    <cfRule type="expression" dxfId="83" priority="12">
      <formula>O13=0</formula>
    </cfRule>
  </conditionalFormatting>
  <conditionalFormatting sqref="O56:O70 R56:R70 U56:U70 X56:X70">
    <cfRule type="expression" dxfId="82" priority="29">
      <formula>O56=0</formula>
    </cfRule>
  </conditionalFormatting>
  <conditionalFormatting sqref="O72:O77 R72:R77 U72:U77 X72:X77 AA72:AA77">
    <cfRule type="expression" dxfId="81" priority="45">
      <formula>O72=0</formula>
    </cfRule>
  </conditionalFormatting>
  <conditionalFormatting sqref="O79:O84 R79:R84 U79:U84">
    <cfRule type="expression" dxfId="80" priority="32">
      <formula>O79=0</formula>
    </cfRule>
  </conditionalFormatting>
  <conditionalFormatting sqref="O86:O91 R86:R91 U86:U91">
    <cfRule type="expression" dxfId="79" priority="31">
      <formula>O86=0</formula>
    </cfRule>
  </conditionalFormatting>
  <conditionalFormatting sqref="O93:O110 R93:R110 U93:U110 X93:X110">
    <cfRule type="expression" dxfId="78" priority="3">
      <formula>O93=0</formula>
    </cfRule>
  </conditionalFormatting>
  <conditionalFormatting sqref="R13:R54">
    <cfRule type="expression" dxfId="77" priority="11">
      <formula>R13=0</formula>
    </cfRule>
  </conditionalFormatting>
  <conditionalFormatting sqref="U13:U54">
    <cfRule type="expression" dxfId="76" priority="13">
      <formula>U13=0</formula>
    </cfRule>
  </conditionalFormatting>
  <conditionalFormatting sqref="V83">
    <cfRule type="expression" dxfId="75" priority="35">
      <formula>$Y83="El Valor debe ser igual a la meta 2015"</formula>
    </cfRule>
  </conditionalFormatting>
  <conditionalFormatting sqref="V87">
    <cfRule type="expression" dxfId="74" priority="48">
      <formula>$Y87="El Valor debe ser igual a la meta 2015"</formula>
    </cfRule>
  </conditionalFormatting>
  <conditionalFormatting sqref="X13:X54">
    <cfRule type="expression" dxfId="73" priority="30">
      <formula>X13=0</formula>
    </cfRule>
  </conditionalFormatting>
  <conditionalFormatting sqref="X79:X84">
    <cfRule type="expression" dxfId="72" priority="36">
      <formula>X79=0</formula>
    </cfRule>
  </conditionalFormatting>
  <conditionalFormatting sqref="X86:X91">
    <cfRule type="expression" dxfId="71" priority="50">
      <formula>X86=0</formula>
    </cfRule>
  </conditionalFormatting>
  <conditionalFormatting sqref="Y40:Y41">
    <cfRule type="expression" dxfId="70" priority="43">
      <formula>$Y40="El Valor debe ser igual a la meta 2015"</formula>
    </cfRule>
  </conditionalFormatting>
  <conditionalFormatting sqref="Y13:Z14">
    <cfRule type="expression" dxfId="69" priority="44">
      <formula>$Y13="El Valor debe ser igual a la meta 2015"</formula>
    </cfRule>
  </conditionalFormatting>
  <conditionalFormatting sqref="Y16:Z17">
    <cfRule type="expression" dxfId="68" priority="42">
      <formula>$Y16="El Valor debe ser igual a la meta 2015"</formula>
    </cfRule>
  </conditionalFormatting>
  <conditionalFormatting sqref="Y19:Z20">
    <cfRule type="expression" dxfId="67" priority="41">
      <formula>$Y19="El Valor debe ser igual a la meta 2015"</formula>
    </cfRule>
  </conditionalFormatting>
  <conditionalFormatting sqref="Y22:Z23">
    <cfRule type="expression" dxfId="66" priority="10">
      <formula>$Y22="El Valor debe ser igual a la meta 2015"</formula>
    </cfRule>
  </conditionalFormatting>
  <conditionalFormatting sqref="Y25:Z26">
    <cfRule type="expression" dxfId="65" priority="28">
      <formula>$Y25="El Valor debe ser igual a la meta 2015"</formula>
    </cfRule>
  </conditionalFormatting>
  <conditionalFormatting sqref="Y28:Z29 Y31:Z32 Y34:Z35 Y37:Z38 Y46:Z47 Y99:Z100">
    <cfRule type="expression" dxfId="64" priority="49">
      <formula>$Y28="El Valor debe ser igual a la meta 2015"</formula>
    </cfRule>
  </conditionalFormatting>
  <conditionalFormatting sqref="Y43:Z44">
    <cfRule type="expression" dxfId="63" priority="26">
      <formula>$Y43="El Valor debe ser igual a la meta 2015"</formula>
    </cfRule>
  </conditionalFormatting>
  <conditionalFormatting sqref="Y49:Z50">
    <cfRule type="expression" dxfId="62" priority="25">
      <formula>$Y49="El Valor debe ser igual a la meta 2015"</formula>
    </cfRule>
  </conditionalFormatting>
  <conditionalFormatting sqref="Y52:Z53">
    <cfRule type="expression" dxfId="61" priority="24">
      <formula>$Y52="El Valor debe ser igual a la meta 2015"</formula>
    </cfRule>
  </conditionalFormatting>
  <conditionalFormatting sqref="Y56:Z57">
    <cfRule type="expression" dxfId="60" priority="23">
      <formula>$Y56="El Valor debe ser igual a la meta 2015"</formula>
    </cfRule>
  </conditionalFormatting>
  <conditionalFormatting sqref="Y59:Z60">
    <cfRule type="expression" dxfId="59" priority="22">
      <formula>$Y59="El Valor debe ser igual a la meta 2015"</formula>
    </cfRule>
  </conditionalFormatting>
  <conditionalFormatting sqref="Y62:Z63">
    <cfRule type="expression" dxfId="58" priority="21">
      <formula>$Y62="El Valor debe ser igual a la meta 2015"</formula>
    </cfRule>
  </conditionalFormatting>
  <conditionalFormatting sqref="Y65:Z66">
    <cfRule type="expression" dxfId="57" priority="1">
      <formula>$Y65="El Valor debe ser igual a la meta 2015"</formula>
    </cfRule>
  </conditionalFormatting>
  <conditionalFormatting sqref="Y68:Z69">
    <cfRule type="expression" dxfId="56" priority="20">
      <formula>$Y68="El Valor debe ser igual a la meta 2015"</formula>
    </cfRule>
  </conditionalFormatting>
  <conditionalFormatting sqref="Y72:Z73">
    <cfRule type="expression" dxfId="55" priority="19">
      <formula>$Y72="El Valor debe ser igual a la meta 2015"</formula>
    </cfRule>
  </conditionalFormatting>
  <conditionalFormatting sqref="Y75:Z76">
    <cfRule type="expression" dxfId="54" priority="18">
      <formula>$Y75="El Valor debe ser igual a la meta 2015"</formula>
    </cfRule>
  </conditionalFormatting>
  <conditionalFormatting sqref="Y79:Z80">
    <cfRule type="expression" dxfId="53" priority="17">
      <formula>$Y79="El Valor debe ser igual a la meta 2015"</formula>
    </cfRule>
  </conditionalFormatting>
  <conditionalFormatting sqref="Y82:Z83">
    <cfRule type="expression" dxfId="52" priority="16">
      <formula>$Y82="El Valor debe ser igual a la meta 2015"</formula>
    </cfRule>
  </conditionalFormatting>
  <conditionalFormatting sqref="Y86:Z87">
    <cfRule type="expression" dxfId="51" priority="15">
      <formula>$Y86="El Valor debe ser igual a la meta 2015"</formula>
    </cfRule>
  </conditionalFormatting>
  <conditionalFormatting sqref="Y89:Z90">
    <cfRule type="expression" dxfId="50" priority="14">
      <formula>$Y89="El Valor debe ser igual a la meta 2015"</formula>
    </cfRule>
  </conditionalFormatting>
  <conditionalFormatting sqref="Y93:Z94">
    <cfRule type="expression" dxfId="49" priority="9">
      <formula>$Y93="El Valor debe ser igual a la meta 2015"</formula>
    </cfRule>
  </conditionalFormatting>
  <conditionalFormatting sqref="Y96:Z97">
    <cfRule type="expression" dxfId="48" priority="8">
      <formula>$Y96="El Valor debe ser igual a la meta 2015"</formula>
    </cfRule>
  </conditionalFormatting>
  <conditionalFormatting sqref="Y102:Z103">
    <cfRule type="expression" dxfId="47" priority="5">
      <formula>$Y102="El Valor debe ser igual a la meta 2015"</formula>
    </cfRule>
  </conditionalFormatting>
  <conditionalFormatting sqref="Y105:Z106">
    <cfRule type="expression" dxfId="46" priority="4">
      <formula>$Y105="El Valor debe ser igual a la meta 2015"</formula>
    </cfRule>
  </conditionalFormatting>
  <conditionalFormatting sqref="Y108:Z109">
    <cfRule type="expression" dxfId="45" priority="2">
      <formula>$Y108="El Valor debe ser igual a la meta 2015"</formula>
    </cfRule>
  </conditionalFormatting>
  <conditionalFormatting sqref="Z40">
    <cfRule type="expression" dxfId="44" priority="27">
      <formula>$Y40="El Valor debe ser igual a la meta 2015"</formula>
    </cfRule>
  </conditionalFormatting>
  <conditionalFormatting sqref="AA13:AA54">
    <cfRule type="expression" dxfId="43" priority="40">
      <formula>AA13=0</formula>
    </cfRule>
    <cfRule type="expression" dxfId="42" priority="39">
      <formula>$AA13=0</formula>
    </cfRule>
  </conditionalFormatting>
  <conditionalFormatting sqref="AA56:AA70">
    <cfRule type="expression" dxfId="41" priority="37">
      <formula>$AA56=0</formula>
    </cfRule>
    <cfRule type="expression" dxfId="40" priority="38">
      <formula>AA56=0</formula>
    </cfRule>
  </conditionalFormatting>
  <conditionalFormatting sqref="AA72:AA77">
    <cfRule type="expression" dxfId="39" priority="51">
      <formula>$AA72=0</formula>
    </cfRule>
  </conditionalFormatting>
  <conditionalFormatting sqref="AA79:AA84">
    <cfRule type="expression" dxfId="38" priority="33">
      <formula>$AA79=0</formula>
    </cfRule>
    <cfRule type="expression" dxfId="37" priority="34">
      <formula>AA79=0</formula>
    </cfRule>
  </conditionalFormatting>
  <conditionalFormatting sqref="AA86:AA91">
    <cfRule type="expression" dxfId="36" priority="46">
      <formula>$AA86=0</formula>
    </cfRule>
    <cfRule type="expression" dxfId="35" priority="47">
      <formula>AA86=0</formula>
    </cfRule>
  </conditionalFormatting>
  <conditionalFormatting sqref="AA93:AA110">
    <cfRule type="expression" dxfId="34" priority="7">
      <formula>AA93=0</formula>
    </cfRule>
    <cfRule type="expression" dxfId="33" priority="6">
      <formula>$AA93=0</formula>
    </cfRule>
  </conditionalFormatting>
  <printOptions horizontalCentered="1"/>
  <pageMargins left="0.23622047244094491" right="0.15748031496062992" top="0.31496062992125984" bottom="0.16" header="0.31496062992125984" footer="0.31496062992125984"/>
  <pageSetup paperSize="256" scale="26" fitToWidth="2" fitToHeight="2" orientation="landscape" r:id="rId1"/>
  <rowBreaks count="1" manualBreakCount="1">
    <brk id="54" max="2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AD197"/>
  <sheetViews>
    <sheetView tabSelected="1" showWhiteSpace="0" view="pageBreakPreview" topLeftCell="D1" zoomScale="55" zoomScaleNormal="60" zoomScaleSheetLayoutView="55" zoomScalePageLayoutView="40" workbookViewId="0">
      <pane ySplit="1" topLeftCell="A8" activePane="bottomLeft" state="frozen"/>
      <selection activeCell="C1" sqref="C1"/>
      <selection pane="bottomLeft" activeCell="M42" sqref="M42"/>
    </sheetView>
  </sheetViews>
  <sheetFormatPr baseColWidth="10" defaultColWidth="10.7109375" defaultRowHeight="15" x14ac:dyDescent="0.25"/>
  <cols>
    <col min="1" max="1" width="16.140625" style="3" customWidth="1"/>
    <col min="2" max="2" width="23.28515625" style="2" customWidth="1"/>
    <col min="3" max="3" width="38.42578125" style="2" customWidth="1"/>
    <col min="4" max="4" width="28" style="2" customWidth="1"/>
    <col min="5" max="5" width="21.7109375" style="2" customWidth="1"/>
    <col min="6" max="6" width="21" style="2" customWidth="1"/>
    <col min="7" max="7" width="19.7109375" style="2" customWidth="1"/>
    <col min="8" max="8" width="23.85546875" style="2" customWidth="1"/>
    <col min="9" max="10" width="19.5703125" style="6" customWidth="1"/>
    <col min="11" max="11" width="19.5703125" style="24" customWidth="1"/>
    <col min="12" max="12" width="25.28515625" style="5" customWidth="1"/>
    <col min="13" max="13" width="12.5703125" style="151" customWidth="1"/>
    <col min="14" max="14" width="17.5703125" style="155" customWidth="1"/>
    <col min="15" max="15" width="12.140625" style="2" customWidth="1"/>
    <col min="16" max="16" width="17.7109375" style="127" customWidth="1"/>
    <col min="17" max="17" width="17.7109375" style="2" customWidth="1"/>
    <col min="18" max="18" width="13.42578125" style="2" customWidth="1"/>
    <col min="19" max="19" width="17.7109375" style="127" customWidth="1"/>
    <col min="20" max="20" width="15.7109375" style="49" customWidth="1"/>
    <col min="21" max="21" width="5.85546875" style="49" customWidth="1"/>
    <col min="22" max="22" width="19.140625" style="127" customWidth="1"/>
    <col min="23" max="23" width="19.5703125" style="2" customWidth="1"/>
    <col min="24" max="24" width="13.85546875" style="2" customWidth="1"/>
    <col min="25" max="25" width="19.140625" style="113" customWidth="1"/>
    <col min="26" max="26" width="19.5703125" style="2" customWidth="1"/>
    <col min="27" max="27" width="14.140625" style="2" customWidth="1"/>
    <col min="28" max="28" width="30" style="3" customWidth="1"/>
    <col min="29" max="29" width="15.28515625" style="3" customWidth="1"/>
  </cols>
  <sheetData>
    <row r="1" spans="1:30" s="8" customFormat="1" ht="41.25" customHeight="1" x14ac:dyDescent="0.25">
      <c r="A1" s="349" t="s">
        <v>38</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row>
    <row r="2" spans="1:30" s="8" customFormat="1" ht="18" x14ac:dyDescent="0.25">
      <c r="A2" s="307" t="s">
        <v>79</v>
      </c>
      <c r="B2" s="308"/>
      <c r="C2" s="308"/>
      <c r="D2" s="308"/>
      <c r="E2" s="308"/>
      <c r="F2" s="18"/>
      <c r="G2" s="18"/>
      <c r="H2" s="18"/>
      <c r="I2" s="9"/>
      <c r="J2" s="9"/>
      <c r="K2" s="22"/>
      <c r="L2" s="10"/>
      <c r="M2" s="11"/>
      <c r="N2" s="11"/>
      <c r="O2" s="11"/>
      <c r="P2" s="11"/>
      <c r="Q2" s="11"/>
      <c r="R2" s="11"/>
      <c r="S2" s="114"/>
      <c r="T2" s="11"/>
      <c r="U2" s="11"/>
      <c r="V2" s="114"/>
      <c r="W2" s="11"/>
      <c r="X2" s="11"/>
      <c r="Y2" s="35"/>
      <c r="Z2" s="11"/>
      <c r="AA2" s="11"/>
      <c r="AB2" s="158"/>
      <c r="AC2" s="350"/>
    </row>
    <row r="3" spans="1:30" s="8" customFormat="1" ht="20.25" customHeight="1" x14ac:dyDescent="0.25">
      <c r="A3" s="307" t="s">
        <v>171</v>
      </c>
      <c r="B3" s="308"/>
      <c r="C3" s="308"/>
      <c r="D3" s="308"/>
      <c r="E3" s="308"/>
      <c r="F3" s="18"/>
      <c r="G3" s="18"/>
      <c r="H3" s="18"/>
      <c r="I3" s="12"/>
      <c r="J3" s="12"/>
      <c r="K3" s="23"/>
      <c r="L3" s="10"/>
      <c r="M3" s="13"/>
      <c r="N3" s="14"/>
      <c r="O3" s="14"/>
      <c r="P3" s="14"/>
      <c r="Q3" s="14"/>
      <c r="R3" s="14"/>
      <c r="S3" s="121"/>
      <c r="T3" s="14"/>
      <c r="U3" s="14"/>
      <c r="V3" s="121"/>
      <c r="W3" s="14"/>
      <c r="X3" s="14"/>
      <c r="Y3" s="15"/>
      <c r="Z3" s="14"/>
      <c r="AA3" s="14"/>
      <c r="AB3" s="308"/>
      <c r="AC3" s="351"/>
    </row>
    <row r="4" spans="1:30" s="8" customFormat="1" ht="20.25" customHeight="1" x14ac:dyDescent="0.25">
      <c r="A4" s="307" t="s">
        <v>159</v>
      </c>
      <c r="B4" s="308"/>
      <c r="C4" s="308"/>
      <c r="D4" s="308"/>
      <c r="E4" s="308"/>
      <c r="F4" s="18"/>
      <c r="G4" s="18"/>
      <c r="H4" s="18"/>
      <c r="I4" s="12"/>
      <c r="J4" s="12"/>
      <c r="K4" s="23"/>
      <c r="L4" s="10"/>
      <c r="M4" s="13"/>
      <c r="N4" s="14"/>
      <c r="O4" s="14"/>
      <c r="P4" s="14"/>
      <c r="Q4" s="14"/>
      <c r="R4" s="14"/>
      <c r="S4" s="121"/>
      <c r="T4" s="14"/>
      <c r="U4" s="14"/>
      <c r="V4" s="121"/>
      <c r="W4" s="14"/>
      <c r="X4" s="14"/>
      <c r="Y4" s="15"/>
      <c r="Z4" s="14"/>
      <c r="AA4" s="309"/>
      <c r="AB4" s="309"/>
      <c r="AC4" s="310"/>
    </row>
    <row r="5" spans="1:30" s="8" customFormat="1" ht="20.25" customHeight="1" x14ac:dyDescent="0.25">
      <c r="A5" s="59" t="s">
        <v>160</v>
      </c>
      <c r="B5" s="60"/>
      <c r="C5" s="60"/>
      <c r="D5" s="60"/>
      <c r="E5" s="60"/>
      <c r="F5" s="18"/>
      <c r="G5" s="18"/>
      <c r="H5" s="18"/>
      <c r="I5" s="12"/>
      <c r="J5" s="12"/>
      <c r="K5" s="23"/>
      <c r="L5" s="10"/>
      <c r="M5" s="13"/>
      <c r="N5" s="14"/>
      <c r="O5" s="14"/>
      <c r="P5" s="14"/>
      <c r="Q5" s="14"/>
      <c r="R5" s="14"/>
      <c r="S5" s="121"/>
      <c r="T5" s="14"/>
      <c r="U5" s="14"/>
      <c r="V5" s="121"/>
      <c r="W5" s="14"/>
      <c r="X5" s="14"/>
      <c r="Y5" s="15"/>
      <c r="Z5" s="14"/>
      <c r="AA5" s="309"/>
      <c r="AB5" s="309"/>
      <c r="AC5" s="310"/>
      <c r="AD5" s="14"/>
    </row>
    <row r="6" spans="1:30" s="8" customFormat="1" ht="20.25" customHeight="1" x14ac:dyDescent="0.25">
      <c r="A6" s="50" t="s">
        <v>31</v>
      </c>
      <c r="B6" s="16">
        <v>2025</v>
      </c>
      <c r="C6" s="17"/>
      <c r="D6" s="17"/>
      <c r="E6" s="17"/>
      <c r="F6" s="17"/>
      <c r="G6" s="17"/>
      <c r="H6" s="17"/>
      <c r="I6" s="12"/>
      <c r="J6" s="12"/>
      <c r="K6" s="23"/>
      <c r="L6" s="10"/>
      <c r="M6" s="13"/>
      <c r="N6" s="14"/>
      <c r="O6" s="14"/>
      <c r="P6" s="14"/>
      <c r="Q6" s="14"/>
      <c r="R6" s="14"/>
      <c r="S6" s="121"/>
      <c r="T6" s="14"/>
      <c r="U6" s="14"/>
      <c r="V6" s="121"/>
      <c r="W6" s="14"/>
      <c r="X6" s="14"/>
      <c r="Y6" s="15"/>
      <c r="Z6" s="18"/>
      <c r="AA6" s="309"/>
      <c r="AB6" s="309"/>
      <c r="AC6" s="310"/>
      <c r="AD6" s="18"/>
    </row>
    <row r="7" spans="1:30" s="8" customFormat="1" ht="20.25" customHeight="1" x14ac:dyDescent="0.25">
      <c r="A7" s="307" t="s">
        <v>264</v>
      </c>
      <c r="B7" s="308"/>
      <c r="C7" s="308"/>
      <c r="D7" s="308"/>
      <c r="E7" s="308"/>
      <c r="F7" s="18"/>
      <c r="G7" s="18"/>
      <c r="H7" s="18"/>
      <c r="I7" s="12"/>
      <c r="J7" s="12"/>
      <c r="K7" s="23"/>
      <c r="L7" s="10"/>
      <c r="M7" s="13"/>
      <c r="N7" s="14"/>
      <c r="O7" s="14"/>
      <c r="P7" s="14"/>
      <c r="Q7" s="14"/>
      <c r="R7" s="14"/>
      <c r="S7" s="121"/>
      <c r="T7" s="14"/>
      <c r="U7" s="14"/>
      <c r="V7" s="121"/>
      <c r="W7" s="14"/>
      <c r="X7" s="14"/>
      <c r="Y7" s="15"/>
      <c r="Z7" s="14"/>
      <c r="AA7" s="309"/>
      <c r="AB7" s="309"/>
      <c r="AC7" s="310"/>
      <c r="AD7" s="14"/>
    </row>
    <row r="8" spans="1:30" s="8" customFormat="1" ht="15.75" thickBot="1" x14ac:dyDescent="0.3">
      <c r="A8" s="51"/>
      <c r="B8" s="52"/>
      <c r="C8" s="52"/>
      <c r="D8" s="52"/>
      <c r="E8" s="52"/>
      <c r="F8" s="52"/>
      <c r="G8" s="52"/>
      <c r="H8" s="52"/>
      <c r="I8" s="53"/>
      <c r="J8" s="53"/>
      <c r="K8" s="54"/>
      <c r="L8" s="55"/>
      <c r="M8" s="56"/>
      <c r="N8" s="52"/>
      <c r="O8" s="52"/>
      <c r="P8" s="52"/>
      <c r="Q8" s="52"/>
      <c r="R8" s="52"/>
      <c r="S8" s="122"/>
      <c r="T8" s="52"/>
      <c r="U8" s="52"/>
      <c r="V8" s="122"/>
      <c r="W8" s="52"/>
      <c r="X8" s="52"/>
      <c r="Y8" s="57"/>
      <c r="Z8" s="52"/>
      <c r="AA8" s="52"/>
      <c r="AB8" s="56"/>
      <c r="AC8" s="58"/>
    </row>
    <row r="9" spans="1:30" s="19" customFormat="1" ht="51.75" customHeight="1" x14ac:dyDescent="0.25">
      <c r="A9" s="311" t="s">
        <v>7</v>
      </c>
      <c r="B9" s="314" t="s">
        <v>34</v>
      </c>
      <c r="C9" s="315"/>
      <c r="D9" s="315"/>
      <c r="E9" s="316"/>
      <c r="F9" s="314" t="s">
        <v>266</v>
      </c>
      <c r="G9" s="315"/>
      <c r="H9" s="316"/>
      <c r="I9" s="317" t="s">
        <v>231</v>
      </c>
      <c r="J9" s="318"/>
      <c r="K9" s="319"/>
      <c r="L9" s="320" t="s">
        <v>241</v>
      </c>
      <c r="M9" s="321"/>
      <c r="N9" s="321"/>
      <c r="O9" s="321"/>
      <c r="P9" s="321"/>
      <c r="Q9" s="321"/>
      <c r="R9" s="321"/>
      <c r="S9" s="321"/>
      <c r="T9" s="321"/>
      <c r="U9" s="321"/>
      <c r="V9" s="321"/>
      <c r="W9" s="321"/>
      <c r="X9" s="322"/>
      <c r="Y9" s="323" t="s">
        <v>36</v>
      </c>
      <c r="Z9" s="324"/>
      <c r="AA9" s="325"/>
      <c r="AB9" s="337" t="s">
        <v>243</v>
      </c>
      <c r="AC9" s="338"/>
    </row>
    <row r="10" spans="1:30" s="19" customFormat="1" ht="21" customHeight="1" x14ac:dyDescent="0.25">
      <c r="A10" s="312"/>
      <c r="B10" s="339" t="s">
        <v>8</v>
      </c>
      <c r="C10" s="341" t="s">
        <v>6</v>
      </c>
      <c r="D10" s="339" t="s">
        <v>28</v>
      </c>
      <c r="E10" s="341" t="s">
        <v>29</v>
      </c>
      <c r="F10" s="342" t="s">
        <v>58</v>
      </c>
      <c r="G10" s="343"/>
      <c r="H10" s="344" t="s">
        <v>30</v>
      </c>
      <c r="I10" s="346" t="s">
        <v>9</v>
      </c>
      <c r="J10" s="346"/>
      <c r="K10" s="344" t="s">
        <v>30</v>
      </c>
      <c r="L10" s="347" t="s">
        <v>10</v>
      </c>
      <c r="M10" s="329" t="s">
        <v>2</v>
      </c>
      <c r="N10" s="330"/>
      <c r="O10" s="331"/>
      <c r="P10" s="329" t="s">
        <v>3</v>
      </c>
      <c r="Q10" s="330"/>
      <c r="R10" s="331"/>
      <c r="S10" s="332" t="s">
        <v>4</v>
      </c>
      <c r="T10" s="333"/>
      <c r="U10" s="334"/>
      <c r="V10" s="329" t="s">
        <v>5</v>
      </c>
      <c r="W10" s="330"/>
      <c r="X10" s="331"/>
      <c r="Y10" s="326"/>
      <c r="Z10" s="327"/>
      <c r="AA10" s="328"/>
      <c r="AB10" s="335" t="s">
        <v>22</v>
      </c>
      <c r="AC10" s="335" t="s">
        <v>21</v>
      </c>
    </row>
    <row r="11" spans="1:30" s="19" customFormat="1" ht="51" customHeight="1" thickBot="1" x14ac:dyDescent="0.3">
      <c r="A11" s="313"/>
      <c r="B11" s="340"/>
      <c r="C11" s="340"/>
      <c r="D11" s="340"/>
      <c r="E11" s="340"/>
      <c r="F11" s="20" t="s">
        <v>0</v>
      </c>
      <c r="G11" s="20" t="s">
        <v>59</v>
      </c>
      <c r="H11" s="345"/>
      <c r="I11" s="20" t="s">
        <v>35</v>
      </c>
      <c r="J11" s="20" t="s">
        <v>40</v>
      </c>
      <c r="K11" s="345"/>
      <c r="L11" s="348"/>
      <c r="M11" s="145" t="s">
        <v>41</v>
      </c>
      <c r="N11" s="154" t="s">
        <v>42</v>
      </c>
      <c r="O11" s="21" t="s">
        <v>43</v>
      </c>
      <c r="P11" s="115" t="s">
        <v>41</v>
      </c>
      <c r="Q11" s="21" t="s">
        <v>42</v>
      </c>
      <c r="R11" s="21" t="s">
        <v>43</v>
      </c>
      <c r="S11" s="115" t="s">
        <v>41</v>
      </c>
      <c r="T11" s="21" t="s">
        <v>42</v>
      </c>
      <c r="U11" s="21" t="s">
        <v>43</v>
      </c>
      <c r="V11" s="115" t="s">
        <v>41</v>
      </c>
      <c r="W11" s="21" t="s">
        <v>42</v>
      </c>
      <c r="X11" s="21" t="s">
        <v>43</v>
      </c>
      <c r="Y11" s="136" t="s">
        <v>72</v>
      </c>
      <c r="Z11" s="21" t="s">
        <v>73</v>
      </c>
      <c r="AA11" s="21" t="s">
        <v>44</v>
      </c>
      <c r="AB11" s="336"/>
      <c r="AC11" s="336"/>
    </row>
    <row r="12" spans="1:30" s="1" customFormat="1" ht="29.25" customHeight="1" thickBot="1" x14ac:dyDescent="0.3">
      <c r="A12" s="233" t="s">
        <v>260</v>
      </c>
      <c r="B12" s="212"/>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35"/>
    </row>
    <row r="13" spans="1:30" s="1" customFormat="1" ht="30" customHeight="1" x14ac:dyDescent="0.25">
      <c r="A13" s="305" t="s">
        <v>32</v>
      </c>
      <c r="B13" s="306" t="s">
        <v>81</v>
      </c>
      <c r="C13" s="306" t="s">
        <v>202</v>
      </c>
      <c r="D13" s="306" t="s">
        <v>82</v>
      </c>
      <c r="E13" s="306" t="s">
        <v>70</v>
      </c>
      <c r="F13" s="252">
        <v>847</v>
      </c>
      <c r="G13" s="252">
        <v>1243</v>
      </c>
      <c r="H13" s="282">
        <f>IFERROR(F13/G13,"""")</f>
        <v>0.68141592920353977</v>
      </c>
      <c r="I13" s="253">
        <v>800</v>
      </c>
      <c r="J13" s="253">
        <v>1326</v>
      </c>
      <c r="K13" s="282">
        <f>IFERROR(I13/J13,"""")</f>
        <v>0.60331825037707387</v>
      </c>
      <c r="L13" s="102" t="s">
        <v>0</v>
      </c>
      <c r="M13" s="146">
        <v>550</v>
      </c>
      <c r="N13" s="95">
        <v>517</v>
      </c>
      <c r="O13" s="281">
        <f>IF(N13&gt;=0,IFERROR(N13/M13,0),"")</f>
        <v>0.94</v>
      </c>
      <c r="P13" s="123">
        <v>0</v>
      </c>
      <c r="Q13" s="95">
        <v>0</v>
      </c>
      <c r="R13" s="281">
        <f>IF(Q13&gt;=0,IFERROR(Q13/P13,0),"")</f>
        <v>0</v>
      </c>
      <c r="S13" s="123">
        <v>250</v>
      </c>
      <c r="T13" s="95"/>
      <c r="U13" s="281">
        <f>IF(T13&gt;=0,IFERROR(T13/S13,0),"")</f>
        <v>0</v>
      </c>
      <c r="V13" s="125">
        <v>0</v>
      </c>
      <c r="W13" s="95"/>
      <c r="X13" s="281">
        <f>IF(W13&gt;=0,IFERROR(W13/V13,0),"")</f>
        <v>0</v>
      </c>
      <c r="Y13" s="133">
        <f>M13+P13+S13+V13</f>
        <v>800</v>
      </c>
      <c r="Z13" s="134"/>
      <c r="AA13" s="355">
        <f>IF(AND(Z13&lt;0.000000000001,Y13&lt;0.000000000000001),"",IFERROR(Z13/Y13,0))</f>
        <v>0</v>
      </c>
      <c r="AB13" s="169" t="s">
        <v>233</v>
      </c>
      <c r="AC13" s="172" t="s">
        <v>70</v>
      </c>
    </row>
    <row r="14" spans="1:30" ht="42.75" customHeight="1" x14ac:dyDescent="0.25">
      <c r="A14" s="300"/>
      <c r="B14" s="303"/>
      <c r="C14" s="303"/>
      <c r="D14" s="303"/>
      <c r="E14" s="303"/>
      <c r="F14" s="253"/>
      <c r="G14" s="253"/>
      <c r="H14" s="283"/>
      <c r="I14" s="253"/>
      <c r="J14" s="253"/>
      <c r="K14" s="283"/>
      <c r="L14" s="103" t="s">
        <v>1</v>
      </c>
      <c r="M14" s="147">
        <v>800</v>
      </c>
      <c r="N14" s="98">
        <f>IF(N13="","",M14)</f>
        <v>800</v>
      </c>
      <c r="O14" s="262"/>
      <c r="P14" s="124">
        <v>0</v>
      </c>
      <c r="Q14" s="98">
        <f>IF(Q13="","",P14)</f>
        <v>0</v>
      </c>
      <c r="R14" s="262"/>
      <c r="S14" s="124">
        <v>800</v>
      </c>
      <c r="T14" s="98" t="str">
        <f>IF(T13="","",S14)</f>
        <v/>
      </c>
      <c r="U14" s="262"/>
      <c r="V14" s="124">
        <v>0</v>
      </c>
      <c r="W14" s="98" t="str">
        <f>IF(W13="","",V14)</f>
        <v/>
      </c>
      <c r="X14" s="262"/>
      <c r="Y14" s="76">
        <f>J13</f>
        <v>1326</v>
      </c>
      <c r="Z14" s="76">
        <f>J13</f>
        <v>1326</v>
      </c>
      <c r="AA14" s="361"/>
      <c r="AB14" s="169"/>
      <c r="AC14" s="172"/>
    </row>
    <row r="15" spans="1:30" ht="42" customHeight="1" thickBot="1" x14ac:dyDescent="0.3">
      <c r="A15" s="301"/>
      <c r="B15" s="304"/>
      <c r="C15" s="304"/>
      <c r="D15" s="304"/>
      <c r="E15" s="304"/>
      <c r="F15" s="254"/>
      <c r="G15" s="254"/>
      <c r="H15" s="284"/>
      <c r="I15" s="254"/>
      <c r="J15" s="254"/>
      <c r="K15" s="284"/>
      <c r="L15" s="27" t="s">
        <v>11</v>
      </c>
      <c r="M15" s="148">
        <f>IF(OR(M13="",M14=""),"",IFERROR(M13/M14,0))</f>
        <v>0.6875</v>
      </c>
      <c r="N15" s="101">
        <f>IF(OR(N13="",N14=""),"",IFERROR(N13/N14,0))</f>
        <v>0.64624999999999999</v>
      </c>
      <c r="O15" s="263"/>
      <c r="P15" s="118">
        <f>IF(OR(P13="",P14=""),"",IFERROR(P13/P14,0))</f>
        <v>0</v>
      </c>
      <c r="Q15" s="101">
        <f>IF(OR(Q13="",Q14=""),"",IFERROR(Q13/Q14,0))</f>
        <v>0</v>
      </c>
      <c r="R15" s="263"/>
      <c r="S15" s="118">
        <f>IF(OR(S13="",S14=""),"",IFERROR(S13/S14,0))</f>
        <v>0.3125</v>
      </c>
      <c r="T15" s="101" t="str">
        <f>IF(OR(T13="",T14=""),"",IFERROR(T13/T14,0))</f>
        <v/>
      </c>
      <c r="U15" s="263"/>
      <c r="V15" s="118"/>
      <c r="W15" s="101" t="str">
        <f>IF(OR(W13="",W14=""),"",IFERROR(W13/W14,0))</f>
        <v/>
      </c>
      <c r="X15" s="263"/>
      <c r="Y15" s="135">
        <f>(Y13/Y14)*100%</f>
        <v>0.60331825037707387</v>
      </c>
      <c r="Z15" s="135">
        <f>(Z13/Z14)*100%</f>
        <v>0</v>
      </c>
      <c r="AA15" s="357"/>
      <c r="AB15" s="170"/>
      <c r="AC15" s="173"/>
    </row>
    <row r="16" spans="1:30" ht="37.5" customHeight="1" x14ac:dyDescent="0.25">
      <c r="A16" s="299" t="s">
        <v>33</v>
      </c>
      <c r="B16" s="302" t="s">
        <v>61</v>
      </c>
      <c r="C16" s="302" t="s">
        <v>83</v>
      </c>
      <c r="D16" s="302" t="s">
        <v>84</v>
      </c>
      <c r="E16" s="302" t="s">
        <v>60</v>
      </c>
      <c r="F16" s="252">
        <v>4200</v>
      </c>
      <c r="G16" s="252">
        <v>14540</v>
      </c>
      <c r="H16" s="292">
        <f>IFERROR(F16/G16,"""")</f>
        <v>0.28885832187070154</v>
      </c>
      <c r="I16" s="258">
        <v>4654</v>
      </c>
      <c r="J16" s="258">
        <v>14540</v>
      </c>
      <c r="K16" s="292">
        <f>IFERROR(I16/J16,"""")</f>
        <v>0.32008253094910594</v>
      </c>
      <c r="L16" s="104" t="s">
        <v>0</v>
      </c>
      <c r="M16" s="146">
        <v>0</v>
      </c>
      <c r="N16" s="95">
        <v>0</v>
      </c>
      <c r="O16" s="281">
        <f>IF(N16&gt;=0,IFERROR(N16/M16,0),"")</f>
        <v>0</v>
      </c>
      <c r="P16" s="131">
        <v>4976</v>
      </c>
      <c r="Q16" s="132">
        <v>4976</v>
      </c>
      <c r="R16" s="281">
        <f>IF(Q16&gt;=0,IFERROR(Q16/P16,0),"")</f>
        <v>1</v>
      </c>
      <c r="S16" s="123">
        <v>0</v>
      </c>
      <c r="T16" s="95"/>
      <c r="U16" s="281">
        <f>IF(T16&gt;=0,IFERROR(T16/S16,0),"")</f>
        <v>0</v>
      </c>
      <c r="V16" s="123">
        <v>0</v>
      </c>
      <c r="W16" s="95"/>
      <c r="X16" s="281">
        <f>IF(W16&gt;=0,IFERROR(W16/V16,0),"")</f>
        <v>0</v>
      </c>
      <c r="Y16" s="79">
        <v>4976</v>
      </c>
      <c r="Z16" s="80"/>
      <c r="AA16" s="363">
        <f>IF(AND(Z16&lt;0.000000000001,Y16&lt;0.000000000000001),"",IFERROR(Z16/Y16,0))</f>
        <v>0</v>
      </c>
      <c r="AB16" s="168" t="s">
        <v>247</v>
      </c>
      <c r="AC16" s="171" t="s">
        <v>60</v>
      </c>
    </row>
    <row r="17" spans="1:29" ht="43.5" customHeight="1" x14ac:dyDescent="0.25">
      <c r="A17" s="300"/>
      <c r="B17" s="303"/>
      <c r="C17" s="303"/>
      <c r="D17" s="303"/>
      <c r="E17" s="303"/>
      <c r="F17" s="253"/>
      <c r="G17" s="253"/>
      <c r="H17" s="283"/>
      <c r="I17" s="259"/>
      <c r="J17" s="259"/>
      <c r="K17" s="283"/>
      <c r="L17" s="103" t="s">
        <v>1</v>
      </c>
      <c r="M17" s="147">
        <v>4600</v>
      </c>
      <c r="N17" s="98">
        <v>0</v>
      </c>
      <c r="O17" s="262"/>
      <c r="P17" s="124">
        <v>4600</v>
      </c>
      <c r="Q17" s="98">
        <f>IF(Q16="","",P17)</f>
        <v>4600</v>
      </c>
      <c r="R17" s="262"/>
      <c r="S17" s="124">
        <v>0</v>
      </c>
      <c r="T17" s="98" t="str">
        <f>IF(T16="","",S17)</f>
        <v/>
      </c>
      <c r="U17" s="262"/>
      <c r="V17" s="124">
        <v>0</v>
      </c>
      <c r="W17" s="98" t="str">
        <f>IF(W16="","",V17)</f>
        <v/>
      </c>
      <c r="X17" s="262"/>
      <c r="Y17" s="76">
        <f>J16</f>
        <v>14540</v>
      </c>
      <c r="Z17" s="76">
        <f>Y17</f>
        <v>14540</v>
      </c>
      <c r="AA17" s="361"/>
      <c r="AB17" s="169"/>
      <c r="AC17" s="172"/>
    </row>
    <row r="18" spans="1:29" ht="37.5" customHeight="1" thickBot="1" x14ac:dyDescent="0.3">
      <c r="A18" s="301"/>
      <c r="B18" s="304"/>
      <c r="C18" s="304"/>
      <c r="D18" s="304"/>
      <c r="E18" s="304"/>
      <c r="F18" s="254"/>
      <c r="G18" s="254"/>
      <c r="H18" s="284"/>
      <c r="I18" s="260"/>
      <c r="J18" s="260"/>
      <c r="K18" s="284"/>
      <c r="L18" s="27" t="s">
        <v>11</v>
      </c>
      <c r="M18" s="148">
        <f>IF(OR(M16="",M17=""),"",IFERROR(M16/M17,0))</f>
        <v>0</v>
      </c>
      <c r="N18" s="101">
        <f>IF(OR(N16="",N17=""),"",IFERROR(N16/N17,0))</f>
        <v>0</v>
      </c>
      <c r="O18" s="263"/>
      <c r="P18" s="118">
        <f>IF(OR(P16="",P17=""),"",IFERROR(P16/P17,0))</f>
        <v>1.0817391304347825</v>
      </c>
      <c r="Q18" s="101">
        <f>IF(OR(Q16="",Q17=""),"",IFERROR(Q16/Q17,0))</f>
        <v>1.0817391304347825</v>
      </c>
      <c r="R18" s="263"/>
      <c r="S18" s="118">
        <f>IF(OR(S16="",S17=""),"",IFERROR(S16/S17,0))</f>
        <v>0</v>
      </c>
      <c r="T18" s="101"/>
      <c r="U18" s="263"/>
      <c r="V18" s="118">
        <f>IF(OR(V16="",V17=""),"",IFERROR(V16/V17,0))</f>
        <v>0</v>
      </c>
      <c r="W18" s="101" t="str">
        <f>IF(OR(W16="",W17=""),"",IFERROR(W16/W17,0))</f>
        <v/>
      </c>
      <c r="X18" s="263"/>
      <c r="Y18" s="135">
        <f>(Y16/Y17)*100%</f>
        <v>0.34222833562585969</v>
      </c>
      <c r="Z18" s="135">
        <f>(Z16/Z17)*100%</f>
        <v>0</v>
      </c>
      <c r="AA18" s="357"/>
      <c r="AB18" s="170"/>
      <c r="AC18" s="173"/>
    </row>
    <row r="19" spans="1:29" ht="37.5" customHeight="1" x14ac:dyDescent="0.25">
      <c r="A19" s="264" t="s">
        <v>65</v>
      </c>
      <c r="B19" s="267" t="s">
        <v>74</v>
      </c>
      <c r="C19" s="267" t="s">
        <v>203</v>
      </c>
      <c r="D19" s="267" t="s">
        <v>75</v>
      </c>
      <c r="E19" s="267" t="s">
        <v>60</v>
      </c>
      <c r="F19" s="252">
        <v>1442</v>
      </c>
      <c r="G19" s="252">
        <v>14593</v>
      </c>
      <c r="H19" s="292">
        <f>IFERROR(F19/G19,"")</f>
        <v>9.8814500102789013E-2</v>
      </c>
      <c r="I19" s="258">
        <v>1017</v>
      </c>
      <c r="J19" s="258">
        <v>16215</v>
      </c>
      <c r="K19" s="292">
        <f>IFERROR(I19/J19,"")</f>
        <v>6.271970397779833E-2</v>
      </c>
      <c r="L19" s="104" t="s">
        <v>0</v>
      </c>
      <c r="M19" s="146">
        <v>300</v>
      </c>
      <c r="N19" s="95">
        <v>465</v>
      </c>
      <c r="O19" s="281">
        <f>IF(N19&gt;=0,IFERROR(N19/M19,0),"")</f>
        <v>1.55</v>
      </c>
      <c r="P19" s="123">
        <v>209</v>
      </c>
      <c r="Q19" s="95">
        <v>0</v>
      </c>
      <c r="R19" s="281"/>
      <c r="S19" s="123">
        <v>717</v>
      </c>
      <c r="T19" s="95"/>
      <c r="U19" s="281"/>
      <c r="V19" s="123">
        <v>0</v>
      </c>
      <c r="W19" s="95"/>
      <c r="X19" s="281">
        <f>IF(W19&gt;=0,IFERROR(W19/V19,0),"")</f>
        <v>0</v>
      </c>
      <c r="Y19" s="79">
        <v>1226</v>
      </c>
      <c r="Z19" s="79"/>
      <c r="AA19" s="363">
        <f>IF(AND(Z19&lt;0.000000000001,Y19&lt;0.000000000000001),"",IFERROR(Z19/Y19,0))</f>
        <v>0</v>
      </c>
      <c r="AB19" s="168" t="s">
        <v>227</v>
      </c>
      <c r="AC19" s="171" t="s">
        <v>60</v>
      </c>
    </row>
    <row r="20" spans="1:29" ht="37.5" customHeight="1" x14ac:dyDescent="0.25">
      <c r="A20" s="265"/>
      <c r="B20" s="268"/>
      <c r="C20" s="268"/>
      <c r="D20" s="268"/>
      <c r="E20" s="268"/>
      <c r="F20" s="253"/>
      <c r="G20" s="253"/>
      <c r="H20" s="283"/>
      <c r="I20" s="259"/>
      <c r="J20" s="259"/>
      <c r="K20" s="283"/>
      <c r="L20" s="103" t="s">
        <v>1</v>
      </c>
      <c r="M20" s="147">
        <v>1017</v>
      </c>
      <c r="N20" s="98">
        <f>IF(N19="","",M20)</f>
        <v>1017</v>
      </c>
      <c r="O20" s="262"/>
      <c r="P20" s="124">
        <v>0</v>
      </c>
      <c r="Q20" s="98">
        <v>0</v>
      </c>
      <c r="R20" s="262"/>
      <c r="S20" s="124">
        <v>1017</v>
      </c>
      <c r="T20" s="98" t="str">
        <f>IF(T19="","",S20)</f>
        <v/>
      </c>
      <c r="U20" s="262"/>
      <c r="V20" s="124">
        <v>0</v>
      </c>
      <c r="W20" s="98" t="str">
        <f>IF(W19="","",V20)</f>
        <v/>
      </c>
      <c r="X20" s="262"/>
      <c r="Y20" s="76">
        <f>J19</f>
        <v>16215</v>
      </c>
      <c r="Z20" s="76">
        <f>Y20</f>
        <v>16215</v>
      </c>
      <c r="AA20" s="361"/>
      <c r="AB20" s="169"/>
      <c r="AC20" s="172"/>
    </row>
    <row r="21" spans="1:29" ht="37.5" customHeight="1" thickBot="1" x14ac:dyDescent="0.3">
      <c r="A21" s="266"/>
      <c r="B21" s="269"/>
      <c r="C21" s="269"/>
      <c r="D21" s="269"/>
      <c r="E21" s="269"/>
      <c r="F21" s="254"/>
      <c r="G21" s="254"/>
      <c r="H21" s="284"/>
      <c r="I21" s="260"/>
      <c r="J21" s="260"/>
      <c r="K21" s="284"/>
      <c r="L21" s="27" t="s">
        <v>11</v>
      </c>
      <c r="M21" s="148">
        <f>IF(OR(M19="",M20=""),"",IFERROR(M19/M20,0))</f>
        <v>0.29498525073746312</v>
      </c>
      <c r="N21" s="101">
        <f>IF(OR(N19="",N20=""),"",IFERROR(N19/N20,0))</f>
        <v>0.45722713864306785</v>
      </c>
      <c r="O21" s="263"/>
      <c r="P21" s="118">
        <f>IF(OR(P19="",P20=""),"",IFERROR(P19/P20,0))</f>
        <v>0</v>
      </c>
      <c r="Q21" s="111">
        <v>0</v>
      </c>
      <c r="R21" s="360"/>
      <c r="S21" s="120">
        <f>IF(OR(S19="",S20=""),"",IFERROR(S19/S20,0))</f>
        <v>0.70501474926253682</v>
      </c>
      <c r="T21" s="101" t="str">
        <f>IF(OR(T19="",T20=""),"",IFERROR(T19/T20,0))</f>
        <v/>
      </c>
      <c r="U21" s="263"/>
      <c r="V21" s="117">
        <f>IF(OR(V19="",V20=""),"",IFERROR(V19/V20,0))</f>
        <v>0</v>
      </c>
      <c r="W21" s="101" t="str">
        <f>IF(OR(W19="",W20=""),"",IFERROR(W19/W20,0))</f>
        <v/>
      </c>
      <c r="X21" s="360"/>
      <c r="Y21" s="137">
        <f>(Y19/Y20)*100%</f>
        <v>7.5609004008633976E-2</v>
      </c>
      <c r="Z21" s="135">
        <f>(Z19/Z20)*100%</f>
        <v>0</v>
      </c>
      <c r="AA21" s="357"/>
      <c r="AB21" s="169"/>
      <c r="AC21" s="173"/>
    </row>
    <row r="22" spans="1:29" ht="30" customHeight="1" x14ac:dyDescent="0.25">
      <c r="A22" s="264" t="s">
        <v>205</v>
      </c>
      <c r="B22" s="267" t="s">
        <v>88</v>
      </c>
      <c r="C22" s="267" t="s">
        <v>89</v>
      </c>
      <c r="D22" s="293" t="s">
        <v>198</v>
      </c>
      <c r="E22" s="267" t="s">
        <v>26</v>
      </c>
      <c r="F22" s="252">
        <v>74</v>
      </c>
      <c r="G22" s="252">
        <v>70</v>
      </c>
      <c r="H22" s="255">
        <f>IFERROR(F22/G22-1,"")</f>
        <v>5.7142857142857162E-2</v>
      </c>
      <c r="I22" s="258">
        <v>70</v>
      </c>
      <c r="J22" s="258">
        <v>74</v>
      </c>
      <c r="K22" s="255">
        <f>IFERROR(I22/J22-1,"")</f>
        <v>-5.4054054054054057E-2</v>
      </c>
      <c r="L22" s="104" t="s">
        <v>0</v>
      </c>
      <c r="M22" s="146">
        <v>19</v>
      </c>
      <c r="N22" s="95">
        <v>0</v>
      </c>
      <c r="O22" s="296">
        <f>IF(N22&gt;=0,IFERROR(N22/M22,0),"")</f>
        <v>0</v>
      </c>
      <c r="P22" s="123">
        <v>18</v>
      </c>
      <c r="Q22" s="95">
        <v>18</v>
      </c>
      <c r="R22" s="281">
        <f>IF(Q22&gt;=0,IFERROR(Q22/P22,0),"")</f>
        <v>1</v>
      </c>
      <c r="S22" s="123">
        <v>19</v>
      </c>
      <c r="T22" s="95"/>
      <c r="U22" s="281">
        <f>IF(T22&gt;=0,IFERROR(T22/S22,0),"")</f>
        <v>0</v>
      </c>
      <c r="V22" s="125">
        <v>18</v>
      </c>
      <c r="W22" s="106"/>
      <c r="X22" s="261"/>
      <c r="Y22" s="138">
        <v>74</v>
      </c>
      <c r="Z22" s="134"/>
      <c r="AA22" s="363">
        <f>IF(AND(Z22&lt;0.000000000001,Y22&lt;0.000000000000001),"",IFERROR(Z22/Y22,0))</f>
        <v>0</v>
      </c>
      <c r="AB22" s="168" t="s">
        <v>228</v>
      </c>
      <c r="AC22" s="171" t="s">
        <v>229</v>
      </c>
    </row>
    <row r="23" spans="1:29" ht="30" customHeight="1" x14ac:dyDescent="0.25">
      <c r="A23" s="265"/>
      <c r="B23" s="268"/>
      <c r="C23" s="268"/>
      <c r="D23" s="294"/>
      <c r="E23" s="268"/>
      <c r="F23" s="253"/>
      <c r="G23" s="253"/>
      <c r="H23" s="256"/>
      <c r="I23" s="259"/>
      <c r="J23" s="259"/>
      <c r="K23" s="256"/>
      <c r="L23" s="103" t="s">
        <v>1</v>
      </c>
      <c r="M23" s="147">
        <v>70</v>
      </c>
      <c r="N23" s="98">
        <f>IF(N22="","",M23)</f>
        <v>70</v>
      </c>
      <c r="O23" s="297"/>
      <c r="P23" s="124">
        <v>70</v>
      </c>
      <c r="Q23" s="98">
        <f>IF(Q22="","",P23)</f>
        <v>70</v>
      </c>
      <c r="R23" s="262"/>
      <c r="S23" s="124">
        <v>70</v>
      </c>
      <c r="T23" s="98" t="str">
        <f>IF(T22="","",S23)</f>
        <v/>
      </c>
      <c r="U23" s="262"/>
      <c r="V23" s="124">
        <v>70</v>
      </c>
      <c r="W23" s="98" t="str">
        <f>IF(W22="","",V23)</f>
        <v/>
      </c>
      <c r="X23" s="262"/>
      <c r="Y23" s="76">
        <f>J22</f>
        <v>74</v>
      </c>
      <c r="Z23" s="76">
        <f>J22</f>
        <v>74</v>
      </c>
      <c r="AA23" s="361"/>
      <c r="AB23" s="169"/>
      <c r="AC23" s="172"/>
    </row>
    <row r="24" spans="1:29" ht="30" customHeight="1" thickBot="1" x14ac:dyDescent="0.3">
      <c r="A24" s="266"/>
      <c r="B24" s="269"/>
      <c r="C24" s="269"/>
      <c r="D24" s="295"/>
      <c r="E24" s="269"/>
      <c r="F24" s="254"/>
      <c r="G24" s="254"/>
      <c r="H24" s="257"/>
      <c r="I24" s="260"/>
      <c r="J24" s="260"/>
      <c r="K24" s="257"/>
      <c r="L24" s="27" t="s">
        <v>11</v>
      </c>
      <c r="M24" s="148">
        <f>IF(OR(M22="",M23=""),"",IFERROR(M22/M23,0))</f>
        <v>0.27142857142857141</v>
      </c>
      <c r="N24" s="101">
        <f>IF(OR(N22="",N23=""),"",IFERROR(N22/N23,0))</f>
        <v>0</v>
      </c>
      <c r="O24" s="298"/>
      <c r="P24" s="118">
        <f>IF(OR(P22="",P23=""),"",IFERROR(P22/P23,0))</f>
        <v>0.25714285714285712</v>
      </c>
      <c r="Q24" s="101">
        <f>IF(OR(Q22="",Q23=""),"",IFERROR(Q22/Q23,0))</f>
        <v>0.25714285714285712</v>
      </c>
      <c r="R24" s="263"/>
      <c r="S24" s="118">
        <f>IF(OR(S22="",S23=""),"",IFERROR(S22/S23,0))</f>
        <v>0.27142857142857141</v>
      </c>
      <c r="T24" s="101" t="str">
        <f>IF(OR(T22="",T23=""),"",IFERROR(T22/T23,0))</f>
        <v/>
      </c>
      <c r="U24" s="263"/>
      <c r="V24" s="118">
        <f>IF(OR(V22="",V23=""),"",IFERROR(V22/V23,0))</f>
        <v>0.25714285714285712</v>
      </c>
      <c r="W24" s="101" t="str">
        <f>IF(OR(W22="",W23=""),"",IFERROR(W22/W23,0))</f>
        <v/>
      </c>
      <c r="X24" s="263"/>
      <c r="Y24" s="135">
        <f>(Y22/Y23)*100%</f>
        <v>1</v>
      </c>
      <c r="Z24" s="135">
        <f>(Z22/Z23)*100%</f>
        <v>0</v>
      </c>
      <c r="AA24" s="357"/>
      <c r="AB24" s="170"/>
      <c r="AC24" s="173"/>
    </row>
    <row r="25" spans="1:29" ht="37.5" customHeight="1" x14ac:dyDescent="0.25">
      <c r="A25" s="264" t="s">
        <v>206</v>
      </c>
      <c r="B25" s="267" t="s">
        <v>76</v>
      </c>
      <c r="C25" s="267" t="s">
        <v>207</v>
      </c>
      <c r="D25" s="293" t="s">
        <v>201</v>
      </c>
      <c r="E25" s="267" t="s">
        <v>62</v>
      </c>
      <c r="F25" s="252">
        <v>455</v>
      </c>
      <c r="G25" s="252">
        <v>270</v>
      </c>
      <c r="H25" s="255">
        <f>IFERROR(F25/G25-1,"")</f>
        <v>0.68518518518518512</v>
      </c>
      <c r="I25" s="258">
        <v>455</v>
      </c>
      <c r="J25" s="258">
        <v>455</v>
      </c>
      <c r="K25" s="255">
        <f>IFERROR(I25/J25-1,"")</f>
        <v>0</v>
      </c>
      <c r="L25" s="104" t="s">
        <v>0</v>
      </c>
      <c r="M25" s="146">
        <v>20</v>
      </c>
      <c r="N25" s="95">
        <v>66</v>
      </c>
      <c r="O25" s="281">
        <f>IF(N25&gt;=0,IFERROR(N25/M25,0),"")</f>
        <v>3.3</v>
      </c>
      <c r="P25" s="123">
        <v>160</v>
      </c>
      <c r="Q25" s="95">
        <v>127</v>
      </c>
      <c r="R25" s="281">
        <f>IF(Q25&gt;=0,IFERROR(Q25/P25,0),"")</f>
        <v>0.79374999999999996</v>
      </c>
      <c r="S25" s="123">
        <v>172</v>
      </c>
      <c r="T25" s="95"/>
      <c r="U25" s="281">
        <f>IF(T25&gt;=0,IFERROR(T25/S25,0),"")</f>
        <v>0</v>
      </c>
      <c r="V25" s="125">
        <v>103</v>
      </c>
      <c r="W25" s="106"/>
      <c r="X25" s="261"/>
      <c r="Y25" s="79">
        <v>455</v>
      </c>
      <c r="Z25" s="80"/>
      <c r="AA25" s="363">
        <f>IF(AND(Z25&lt;0.000000000001,Y25&lt;0.000000000000001),"",IFERROR(Z25/Y25,0))</f>
        <v>0</v>
      </c>
      <c r="AB25" s="168" t="s">
        <v>232</v>
      </c>
      <c r="AC25" s="171" t="s">
        <v>62</v>
      </c>
    </row>
    <row r="26" spans="1:29" ht="37.5" customHeight="1" x14ac:dyDescent="0.25">
      <c r="A26" s="265"/>
      <c r="B26" s="268"/>
      <c r="C26" s="268"/>
      <c r="D26" s="294"/>
      <c r="E26" s="268"/>
      <c r="F26" s="253"/>
      <c r="G26" s="253"/>
      <c r="H26" s="256"/>
      <c r="I26" s="259"/>
      <c r="J26" s="259"/>
      <c r="K26" s="256"/>
      <c r="L26" s="103" t="s">
        <v>1</v>
      </c>
      <c r="M26" s="147">
        <v>392</v>
      </c>
      <c r="N26" s="98">
        <f>IF(N25="","",M26)</f>
        <v>392</v>
      </c>
      <c r="O26" s="262"/>
      <c r="P26" s="124">
        <v>392</v>
      </c>
      <c r="Q26" s="98">
        <f>IF(Q25="","",P26)</f>
        <v>392</v>
      </c>
      <c r="R26" s="262"/>
      <c r="S26" s="124">
        <v>392</v>
      </c>
      <c r="T26" s="98" t="str">
        <f>IF(T25="","",S26)</f>
        <v/>
      </c>
      <c r="U26" s="262"/>
      <c r="V26" s="124">
        <v>392</v>
      </c>
      <c r="W26" s="98" t="str">
        <f>IF(W25="","",V26)</f>
        <v/>
      </c>
      <c r="X26" s="262"/>
      <c r="Y26" s="76">
        <f>J25</f>
        <v>455</v>
      </c>
      <c r="Z26" s="76">
        <f>Y26</f>
        <v>455</v>
      </c>
      <c r="AA26" s="361"/>
      <c r="AB26" s="169"/>
      <c r="AC26" s="172"/>
    </row>
    <row r="27" spans="1:29" ht="37.5" customHeight="1" thickBot="1" x14ac:dyDescent="0.3">
      <c r="A27" s="266"/>
      <c r="B27" s="269"/>
      <c r="C27" s="269"/>
      <c r="D27" s="295"/>
      <c r="E27" s="269"/>
      <c r="F27" s="254"/>
      <c r="G27" s="254"/>
      <c r="H27" s="257"/>
      <c r="I27" s="260"/>
      <c r="J27" s="260"/>
      <c r="K27" s="257"/>
      <c r="L27" s="27" t="s">
        <v>11</v>
      </c>
      <c r="M27" s="148">
        <f>IF(OR(M25="",M26=""),"",IFERROR(M25/M26,0))</f>
        <v>5.1020408163265307E-2</v>
      </c>
      <c r="N27" s="101">
        <f>IF(OR(N25="",N26=""),"",IFERROR(N25/N26,0))</f>
        <v>0.1683673469387755</v>
      </c>
      <c r="O27" s="263"/>
      <c r="P27" s="118">
        <f>IF(OR(P25="",P26=""),"",IFERROR(P25/P26,0))</f>
        <v>0.40816326530612246</v>
      </c>
      <c r="Q27" s="101">
        <f>IF(OR(Q25="",Q26=""),"",IFERROR(Q25/Q26,0))</f>
        <v>0.32397959183673469</v>
      </c>
      <c r="R27" s="263"/>
      <c r="S27" s="118">
        <f>IF(OR(S25="",S26=""),"",IFERROR(S25/S26,0))</f>
        <v>0.43877551020408162</v>
      </c>
      <c r="T27" s="101" t="str">
        <f>IF(OR(T25="",T26=""),"",IFERROR(T25/T26,0))</f>
        <v/>
      </c>
      <c r="U27" s="263"/>
      <c r="V27" s="118">
        <f>IF(OR(V25="",V26=""),"",IFERROR(V25/V26,0))</f>
        <v>0.26275510204081631</v>
      </c>
      <c r="W27" s="101" t="str">
        <f>IF(OR(W25="",W26=""),"",IFERROR(W25/W26,0))</f>
        <v/>
      </c>
      <c r="X27" s="263"/>
      <c r="Y27" s="135">
        <f>(Y25/Y26)*100%</f>
        <v>1</v>
      </c>
      <c r="Z27" s="135">
        <f>(Z25/Z26)*100%</f>
        <v>0</v>
      </c>
      <c r="AA27" s="357"/>
      <c r="AB27" s="170"/>
      <c r="AC27" s="173"/>
    </row>
    <row r="28" spans="1:29" ht="30" customHeight="1" x14ac:dyDescent="0.25">
      <c r="A28" s="264" t="s">
        <v>64</v>
      </c>
      <c r="B28" s="267" t="s">
        <v>163</v>
      </c>
      <c r="C28" s="267" t="s">
        <v>93</v>
      </c>
      <c r="D28" s="293" t="s">
        <v>200</v>
      </c>
      <c r="E28" s="267" t="s">
        <v>24</v>
      </c>
      <c r="F28" s="252">
        <v>6</v>
      </c>
      <c r="G28" s="252">
        <v>6</v>
      </c>
      <c r="H28" s="292">
        <f>IFERROR(F28/G28,"""")</f>
        <v>1</v>
      </c>
      <c r="I28" s="252">
        <v>6</v>
      </c>
      <c r="J28" s="252">
        <v>6</v>
      </c>
      <c r="K28" s="292">
        <f>IFERROR(I28/J28,"""")</f>
        <v>1</v>
      </c>
      <c r="L28" s="104" t="s">
        <v>0</v>
      </c>
      <c r="M28" s="146">
        <v>0</v>
      </c>
      <c r="N28" s="95">
        <v>0</v>
      </c>
      <c r="O28" s="281">
        <f>IF(N28&gt;=0,IFERROR(N28/M28,0),"")</f>
        <v>0</v>
      </c>
      <c r="P28" s="123">
        <v>0</v>
      </c>
      <c r="Q28" s="95">
        <v>0</v>
      </c>
      <c r="R28" s="281">
        <f>IF(Q28&gt;=0,IFERROR(Q28/P28,0),"")</f>
        <v>0</v>
      </c>
      <c r="S28" s="123">
        <v>0</v>
      </c>
      <c r="T28" s="95"/>
      <c r="U28" s="281"/>
      <c r="V28" s="123">
        <v>6</v>
      </c>
      <c r="W28" s="95">
        <v>6</v>
      </c>
      <c r="X28" s="281">
        <f>IF(W28&gt;=0,IFERROR(W28/V28,0),"")</f>
        <v>1</v>
      </c>
      <c r="Y28" s="79">
        <f>M28+P28+S28+V28</f>
        <v>6</v>
      </c>
      <c r="Z28" s="80">
        <f>N28+Q28+T28+W28</f>
        <v>6</v>
      </c>
      <c r="AA28" s="363">
        <f>IF(AND(Z28&lt;0.000000000001,Y28&lt;0.000000000000001),"",IFERROR(Z28/Y28,0))</f>
        <v>1</v>
      </c>
      <c r="AB28" s="168" t="s">
        <v>248</v>
      </c>
      <c r="AC28" s="171" t="s">
        <v>24</v>
      </c>
    </row>
    <row r="29" spans="1:29" ht="30" customHeight="1" x14ac:dyDescent="0.25">
      <c r="A29" s="265"/>
      <c r="B29" s="268"/>
      <c r="C29" s="268"/>
      <c r="D29" s="294"/>
      <c r="E29" s="268"/>
      <c r="F29" s="253"/>
      <c r="G29" s="253"/>
      <c r="H29" s="283"/>
      <c r="I29" s="253"/>
      <c r="J29" s="253"/>
      <c r="K29" s="283"/>
      <c r="L29" s="103" t="s">
        <v>1</v>
      </c>
      <c r="M29" s="147">
        <v>0</v>
      </c>
      <c r="N29" s="98">
        <f>IF(N28="","",M29)</f>
        <v>0</v>
      </c>
      <c r="O29" s="262"/>
      <c r="P29" s="124">
        <v>0</v>
      </c>
      <c r="Q29" s="98">
        <v>0</v>
      </c>
      <c r="R29" s="262"/>
      <c r="S29" s="124">
        <v>0</v>
      </c>
      <c r="T29" s="98" t="str">
        <f>IF(T28="","",S29)</f>
        <v/>
      </c>
      <c r="U29" s="262"/>
      <c r="V29" s="124">
        <v>6</v>
      </c>
      <c r="W29" s="98">
        <f>IF(W28="","",V29)</f>
        <v>6</v>
      </c>
      <c r="X29" s="262"/>
      <c r="Y29" s="76">
        <f>J28</f>
        <v>6</v>
      </c>
      <c r="Z29" s="76">
        <f>Y29</f>
        <v>6</v>
      </c>
      <c r="AA29" s="361"/>
      <c r="AB29" s="169"/>
      <c r="AC29" s="172"/>
    </row>
    <row r="30" spans="1:29" ht="30" customHeight="1" thickBot="1" x14ac:dyDescent="0.3">
      <c r="A30" s="266"/>
      <c r="B30" s="269"/>
      <c r="C30" s="269"/>
      <c r="D30" s="295"/>
      <c r="E30" s="269"/>
      <c r="F30" s="254"/>
      <c r="G30" s="254"/>
      <c r="H30" s="284"/>
      <c r="I30" s="254"/>
      <c r="J30" s="254"/>
      <c r="K30" s="284"/>
      <c r="L30" s="27" t="s">
        <v>11</v>
      </c>
      <c r="M30" s="148">
        <f>IF(OR(M28="",M29=""),"",IFERROR(M28/M29,0))</f>
        <v>0</v>
      </c>
      <c r="N30" s="100">
        <f>IF(OR(N28="",N29=""),"",IFERROR(N28/N29,0))</f>
        <v>0</v>
      </c>
      <c r="O30" s="263"/>
      <c r="P30" s="118">
        <f>IF(OR(P28="",P29=""),"",IFERROR(P28/P29,0))</f>
        <v>0</v>
      </c>
      <c r="Q30" s="101">
        <f>IF(OR(Q28="",Q29=""),"",IFERROR(Q28/Q29,0))</f>
        <v>0</v>
      </c>
      <c r="R30" s="263"/>
      <c r="S30" s="118">
        <f>IF(OR(S28="",S29=""),"",IFERROR(S28/S29,0))</f>
        <v>0</v>
      </c>
      <c r="T30" s="101" t="str">
        <f>IF(OR(T28="",T29=""),"",IFERROR(T28/T29,0))</f>
        <v/>
      </c>
      <c r="U30" s="263"/>
      <c r="V30" s="118">
        <f>IF(OR(V28="",V29=""),"",IFERROR(V28/V29,0))</f>
        <v>1</v>
      </c>
      <c r="W30" s="101">
        <f>IF(OR(W28="",W29=""),"",IFERROR(W28/W29,0))</f>
        <v>1</v>
      </c>
      <c r="X30" s="263"/>
      <c r="Y30" s="135">
        <f>(Y28/Y29)*100%</f>
        <v>1</v>
      </c>
      <c r="Z30" s="135">
        <f>(Z28/Z29)*100%</f>
        <v>1</v>
      </c>
      <c r="AA30" s="357"/>
      <c r="AB30" s="170"/>
      <c r="AC30" s="173"/>
    </row>
    <row r="31" spans="1:29" ht="30" customHeight="1" x14ac:dyDescent="0.25">
      <c r="A31" s="265" t="s">
        <v>66</v>
      </c>
      <c r="B31" s="267" t="s">
        <v>181</v>
      </c>
      <c r="C31" s="268" t="s">
        <v>96</v>
      </c>
      <c r="D31" s="268" t="s">
        <v>95</v>
      </c>
      <c r="E31" s="268" t="s">
        <v>67</v>
      </c>
      <c r="F31" s="252">
        <v>2</v>
      </c>
      <c r="G31" s="252">
        <v>2</v>
      </c>
      <c r="H31" s="292">
        <f>IFERROR(F31/G31,"""")</f>
        <v>1</v>
      </c>
      <c r="I31" s="252" t="s">
        <v>217</v>
      </c>
      <c r="J31" s="252">
        <v>3</v>
      </c>
      <c r="K31" s="292" t="str">
        <f>IFERROR(I31/J31,"""")</f>
        <v>"</v>
      </c>
      <c r="L31" s="102" t="s">
        <v>0</v>
      </c>
      <c r="M31" s="146">
        <v>0</v>
      </c>
      <c r="N31" s="95">
        <v>0</v>
      </c>
      <c r="O31" s="281">
        <f>IF(N31&gt;=0,IFERROR(N31/M31,0),"")</f>
        <v>0</v>
      </c>
      <c r="P31" s="123">
        <v>0</v>
      </c>
      <c r="Q31" s="95">
        <v>0</v>
      </c>
      <c r="R31" s="281">
        <f>IF(Q31&gt;=0,IFERROR(Q31/P31,0),"")</f>
        <v>0</v>
      </c>
      <c r="S31" s="123">
        <v>0</v>
      </c>
      <c r="T31" s="95"/>
      <c r="U31" s="281">
        <f>IF(T31&gt;=0,IFERROR(T31/S31,0),"")</f>
        <v>0</v>
      </c>
      <c r="V31" s="123">
        <v>2</v>
      </c>
      <c r="W31" s="95"/>
      <c r="X31" s="281">
        <f>IF(W31&gt;=0,IFERROR(W31/V31,0),"")</f>
        <v>0</v>
      </c>
      <c r="Y31" s="79">
        <v>2</v>
      </c>
      <c r="Z31" s="80">
        <f>N31+Q31+T31+W31</f>
        <v>0</v>
      </c>
      <c r="AA31" s="363">
        <f>IF(AND(Z31&lt;0.000000000001,Y31&lt;0.000000000000001),"",IFERROR(Z31/Y31,0))</f>
        <v>0</v>
      </c>
      <c r="AB31" s="169" t="s">
        <v>249</v>
      </c>
      <c r="AC31" s="172" t="s">
        <v>230</v>
      </c>
    </row>
    <row r="32" spans="1:29" ht="30" customHeight="1" x14ac:dyDescent="0.25">
      <c r="A32" s="265"/>
      <c r="B32" s="268"/>
      <c r="C32" s="268"/>
      <c r="D32" s="268"/>
      <c r="E32" s="268"/>
      <c r="F32" s="253"/>
      <c r="G32" s="253"/>
      <c r="H32" s="283"/>
      <c r="I32" s="253"/>
      <c r="J32" s="253"/>
      <c r="K32" s="283"/>
      <c r="L32" s="103" t="s">
        <v>1</v>
      </c>
      <c r="M32" s="147">
        <v>0</v>
      </c>
      <c r="N32" s="98">
        <f>IF(N31="","",M32)</f>
        <v>0</v>
      </c>
      <c r="O32" s="262"/>
      <c r="P32" s="124">
        <v>0</v>
      </c>
      <c r="Q32" s="98">
        <f>IF(Q31="","",P32)</f>
        <v>0</v>
      </c>
      <c r="R32" s="262"/>
      <c r="S32" s="124">
        <v>0</v>
      </c>
      <c r="T32" s="98" t="str">
        <f>IF(T31="","",S32)</f>
        <v/>
      </c>
      <c r="U32" s="262"/>
      <c r="V32" s="124">
        <v>0</v>
      </c>
      <c r="W32" s="98" t="str">
        <f>IF(W31="","",V32)</f>
        <v/>
      </c>
      <c r="X32" s="262"/>
      <c r="Y32" s="76">
        <f>J31</f>
        <v>3</v>
      </c>
      <c r="Z32" s="76">
        <f>Y32</f>
        <v>3</v>
      </c>
      <c r="AA32" s="361"/>
      <c r="AB32" s="169"/>
      <c r="AC32" s="172"/>
    </row>
    <row r="33" spans="1:29" ht="30" customHeight="1" thickBot="1" x14ac:dyDescent="0.3">
      <c r="A33" s="266"/>
      <c r="B33" s="269"/>
      <c r="C33" s="269"/>
      <c r="D33" s="269"/>
      <c r="E33" s="269"/>
      <c r="F33" s="254"/>
      <c r="G33" s="254"/>
      <c r="H33" s="284"/>
      <c r="I33" s="254"/>
      <c r="J33" s="254"/>
      <c r="K33" s="284"/>
      <c r="L33" s="27" t="s">
        <v>11</v>
      </c>
      <c r="M33" s="148">
        <f>IF(OR(M31="",M32=""),"",IFERROR(M31/M32,0))</f>
        <v>0</v>
      </c>
      <c r="N33" s="101">
        <f>IF(OR(N31="",N32=""),"",IFERROR(N31/N32,0))</f>
        <v>0</v>
      </c>
      <c r="O33" s="263"/>
      <c r="P33" s="118">
        <f>IF(OR(P31="",P32=""),"",IFERROR(P31/P32,0))</f>
        <v>0</v>
      </c>
      <c r="Q33" s="101">
        <f>IF(OR(Q31="",Q32=""),"",IFERROR(Q31/Q32,0))</f>
        <v>0</v>
      </c>
      <c r="R33" s="263"/>
      <c r="S33" s="118">
        <f>IF(OR(S31="",S32=""),"",IFERROR(S31/S32,0))</f>
        <v>0</v>
      </c>
      <c r="T33" s="101" t="str">
        <f>IF(OR(T31="",T32=""),"",IFERROR(T31/T32,0))</f>
        <v/>
      </c>
      <c r="U33" s="263"/>
      <c r="V33" s="118">
        <f>IF(OR(V31="",V32=""),"",IFERROR(V31/V32,0))</f>
        <v>0</v>
      </c>
      <c r="W33" s="101" t="str">
        <f>IF(OR(W31="",W32=""),"",IFERROR(W31/W32,0))</f>
        <v/>
      </c>
      <c r="X33" s="263"/>
      <c r="Y33" s="135">
        <f>(Y31/Y32)*100%</f>
        <v>0.66666666666666663</v>
      </c>
      <c r="Z33" s="135">
        <f>(Z31/Z32)</f>
        <v>0</v>
      </c>
      <c r="AA33" s="357"/>
      <c r="AB33" s="170"/>
      <c r="AC33" s="173"/>
    </row>
    <row r="34" spans="1:29" ht="30" customHeight="1" x14ac:dyDescent="0.25">
      <c r="A34" s="265" t="s">
        <v>69</v>
      </c>
      <c r="B34" s="268" t="s">
        <v>68</v>
      </c>
      <c r="C34" s="268" t="s">
        <v>97</v>
      </c>
      <c r="D34" s="268" t="s">
        <v>164</v>
      </c>
      <c r="E34" s="268" t="s">
        <v>37</v>
      </c>
      <c r="F34" s="252">
        <v>133</v>
      </c>
      <c r="G34" s="252">
        <v>162</v>
      </c>
      <c r="H34" s="282">
        <f>IFERROR(F34/G34,"")</f>
        <v>0.82098765432098764</v>
      </c>
      <c r="I34" s="285">
        <v>140</v>
      </c>
      <c r="J34" s="285">
        <v>162</v>
      </c>
      <c r="K34" s="282">
        <f>IFERROR(I34/J34,"")</f>
        <v>0.86419753086419748</v>
      </c>
      <c r="L34" s="102" t="s">
        <v>0</v>
      </c>
      <c r="M34" s="146">
        <v>25</v>
      </c>
      <c r="N34" s="95">
        <v>25</v>
      </c>
      <c r="O34" s="281">
        <f>IF(N34&gt;=0,IFERROR(N34/M34,0),"")</f>
        <v>1</v>
      </c>
      <c r="P34" s="123">
        <v>106</v>
      </c>
      <c r="Q34" s="95">
        <v>106</v>
      </c>
      <c r="R34" s="281">
        <f>IF(Q34&gt;=0,IFERROR(Q34/P34,0),"")</f>
        <v>1</v>
      </c>
      <c r="S34" s="123">
        <v>31</v>
      </c>
      <c r="T34" s="95"/>
      <c r="U34" s="281">
        <f>IF(T34&gt;=0,IFERROR(T34/S34,0),"")</f>
        <v>0</v>
      </c>
      <c r="V34" s="123">
        <v>88</v>
      </c>
      <c r="W34" s="95"/>
      <c r="X34" s="281">
        <f>IF(W34&gt;=0,IFERROR(W34/V34,0),"")</f>
        <v>0</v>
      </c>
      <c r="Y34" s="79">
        <v>250</v>
      </c>
      <c r="Z34" s="80"/>
      <c r="AA34" s="355">
        <f>IF(AND(Z34&lt;0.000000000001,Y34&lt;0.000000000000001),"",IFERROR(Z34/Y34,0))</f>
        <v>0</v>
      </c>
      <c r="AB34" s="169" t="s">
        <v>251</v>
      </c>
      <c r="AC34" s="172" t="s">
        <v>250</v>
      </c>
    </row>
    <row r="35" spans="1:29" ht="30" customHeight="1" x14ac:dyDescent="0.25">
      <c r="A35" s="265"/>
      <c r="B35" s="268"/>
      <c r="C35" s="268"/>
      <c r="D35" s="268"/>
      <c r="E35" s="268"/>
      <c r="F35" s="253"/>
      <c r="G35" s="253"/>
      <c r="H35" s="283"/>
      <c r="I35" s="259"/>
      <c r="J35" s="259"/>
      <c r="K35" s="283"/>
      <c r="L35" s="103" t="s">
        <v>1</v>
      </c>
      <c r="M35" s="147">
        <v>140</v>
      </c>
      <c r="N35" s="98">
        <f>IF(N34="","",M35)</f>
        <v>140</v>
      </c>
      <c r="O35" s="262"/>
      <c r="P35" s="124">
        <v>140</v>
      </c>
      <c r="Q35" s="98">
        <f>IF(Q34="","",P35)</f>
        <v>140</v>
      </c>
      <c r="R35" s="262"/>
      <c r="S35" s="124">
        <v>140</v>
      </c>
      <c r="T35" s="98" t="str">
        <f>IF(T34="","",S35)</f>
        <v/>
      </c>
      <c r="U35" s="262"/>
      <c r="V35" s="124">
        <v>140</v>
      </c>
      <c r="W35" s="98" t="str">
        <f>IF(W34="","",V35)</f>
        <v/>
      </c>
      <c r="X35" s="262"/>
      <c r="Y35" s="76">
        <f>J34</f>
        <v>162</v>
      </c>
      <c r="Z35" s="76">
        <f>Y35</f>
        <v>162</v>
      </c>
      <c r="AA35" s="361"/>
      <c r="AB35" s="169"/>
      <c r="AC35" s="172"/>
    </row>
    <row r="36" spans="1:29" ht="30" customHeight="1" thickBot="1" x14ac:dyDescent="0.3">
      <c r="A36" s="266"/>
      <c r="B36" s="269"/>
      <c r="C36" s="269"/>
      <c r="D36" s="269"/>
      <c r="E36" s="269"/>
      <c r="F36" s="254"/>
      <c r="G36" s="254"/>
      <c r="H36" s="284"/>
      <c r="I36" s="260"/>
      <c r="J36" s="260"/>
      <c r="K36" s="284"/>
      <c r="L36" s="27" t="s">
        <v>11</v>
      </c>
      <c r="M36" s="148">
        <f>IF(OR(M34="",M35=""),"",IFERROR(M34/M35,0))</f>
        <v>0.17857142857142858</v>
      </c>
      <c r="N36" s="101">
        <f>IF(OR(N34="",N35=""),"",IFERROR(N34/N35,0))</f>
        <v>0.17857142857142858</v>
      </c>
      <c r="O36" s="263"/>
      <c r="P36" s="118">
        <f>IF(OR(P34="",P35=""),"",IFERROR(P34/P35,0))</f>
        <v>0.75714285714285712</v>
      </c>
      <c r="Q36" s="101">
        <f>IF(OR(Q34="",Q35=""),"",IFERROR(Q34/Q35,0))</f>
        <v>0.75714285714285712</v>
      </c>
      <c r="R36" s="263"/>
      <c r="S36" s="118">
        <f>IF(OR(S34="",S35=""),"",IFERROR(S34/S35,0))</f>
        <v>0.22142857142857142</v>
      </c>
      <c r="T36" s="101" t="str">
        <f>IF(OR(T34="",T35=""),"",IFERROR(T34/T35,0))</f>
        <v/>
      </c>
      <c r="U36" s="263"/>
      <c r="V36" s="118">
        <f>IF(OR(V34="",V35=""),"",IFERROR(V34/V35,0))</f>
        <v>0.62857142857142856</v>
      </c>
      <c r="W36" s="101" t="str">
        <f>IF(OR(W34="",W35=""),"",IFERROR(W34/W35,0))</f>
        <v/>
      </c>
      <c r="X36" s="263"/>
      <c r="Y36" s="135">
        <f>(Y34/Y35)*100%</f>
        <v>1.5432098765432098</v>
      </c>
      <c r="Z36" s="135">
        <f>(Z34/Z35)</f>
        <v>0</v>
      </c>
      <c r="AA36" s="357"/>
      <c r="AB36" s="170"/>
      <c r="AC36" s="173"/>
    </row>
    <row r="37" spans="1:29" ht="30" customHeight="1" x14ac:dyDescent="0.25">
      <c r="A37" s="265" t="s">
        <v>208</v>
      </c>
      <c r="B37" s="268" t="s">
        <v>78</v>
      </c>
      <c r="C37" s="268" t="s">
        <v>99</v>
      </c>
      <c r="D37" s="268" t="s">
        <v>165</v>
      </c>
      <c r="E37" s="268" t="s">
        <v>37</v>
      </c>
      <c r="F37" s="252">
        <v>162</v>
      </c>
      <c r="G37" s="252">
        <v>162</v>
      </c>
      <c r="H37" s="282">
        <f>IFERROR(F37/G37,"")</f>
        <v>1</v>
      </c>
      <c r="I37" s="285">
        <v>140</v>
      </c>
      <c r="J37" s="285">
        <v>162</v>
      </c>
      <c r="K37" s="282">
        <f>IFERROR(I37/J37,"")</f>
        <v>0.86419753086419748</v>
      </c>
      <c r="L37" s="102" t="s">
        <v>0</v>
      </c>
      <c r="M37" s="146">
        <v>0</v>
      </c>
      <c r="N37" s="95">
        <v>0</v>
      </c>
      <c r="O37" s="281">
        <f>IF(N37&gt;=0,IFERROR(N37/M37,0),"")</f>
        <v>0</v>
      </c>
      <c r="P37" s="123">
        <v>0</v>
      </c>
      <c r="Q37" s="95">
        <v>140</v>
      </c>
      <c r="R37" s="281">
        <f>IF(Q37&gt;=0,IFERROR(Q37/P37,0),"")</f>
        <v>0</v>
      </c>
      <c r="S37" s="123">
        <v>0</v>
      </c>
      <c r="T37" s="96"/>
      <c r="U37" s="281">
        <f>IF(T37&gt;=0,IFERROR(T37/S37,0),"")</f>
        <v>0</v>
      </c>
      <c r="V37" s="123">
        <v>140</v>
      </c>
      <c r="W37" s="95"/>
      <c r="X37" s="281">
        <f>IF(W37&gt;=0,IFERROR(W37/V37,0),"")</f>
        <v>0</v>
      </c>
      <c r="Y37" s="79">
        <f>M37+P37+S37+V37</f>
        <v>140</v>
      </c>
      <c r="Z37" s="80"/>
      <c r="AA37" s="355">
        <f>IF(AND(Z37&lt;0.000000000001,Y37&lt;0.000000000000001),"",IFERROR(Z37/Y37,0))</f>
        <v>0</v>
      </c>
      <c r="AB37" s="169" t="s">
        <v>98</v>
      </c>
      <c r="AC37" s="172" t="s">
        <v>37</v>
      </c>
    </row>
    <row r="38" spans="1:29" ht="30" customHeight="1" x14ac:dyDescent="0.25">
      <c r="A38" s="265"/>
      <c r="B38" s="268"/>
      <c r="C38" s="268"/>
      <c r="D38" s="268"/>
      <c r="E38" s="268"/>
      <c r="F38" s="253"/>
      <c r="G38" s="253"/>
      <c r="H38" s="283"/>
      <c r="I38" s="259"/>
      <c r="J38" s="259"/>
      <c r="K38" s="283"/>
      <c r="L38" s="103" t="s">
        <v>1</v>
      </c>
      <c r="M38" s="147">
        <v>0</v>
      </c>
      <c r="N38" s="98">
        <f>IF(N37="","",M38)</f>
        <v>0</v>
      </c>
      <c r="O38" s="262"/>
      <c r="P38" s="124">
        <v>0</v>
      </c>
      <c r="Q38" s="98">
        <f>IF(Q37="","",P38)</f>
        <v>0</v>
      </c>
      <c r="R38" s="262"/>
      <c r="S38" s="124">
        <v>0</v>
      </c>
      <c r="T38" s="98" t="str">
        <f>IF(T37="","",S38)</f>
        <v/>
      </c>
      <c r="U38" s="262"/>
      <c r="V38" s="124">
        <v>140</v>
      </c>
      <c r="W38" s="98" t="str">
        <f>IF(W37="","",V38)</f>
        <v/>
      </c>
      <c r="X38" s="262"/>
      <c r="Y38" s="76">
        <f>J37</f>
        <v>162</v>
      </c>
      <c r="Z38" s="76">
        <f>Y38</f>
        <v>162</v>
      </c>
      <c r="AA38" s="361"/>
      <c r="AB38" s="169"/>
      <c r="AC38" s="172"/>
    </row>
    <row r="39" spans="1:29" ht="49.9" customHeight="1" thickBot="1" x14ac:dyDescent="0.3">
      <c r="A39" s="265"/>
      <c r="B39" s="268"/>
      <c r="C39" s="268"/>
      <c r="D39" s="268"/>
      <c r="E39" s="268"/>
      <c r="F39" s="253"/>
      <c r="G39" s="253"/>
      <c r="H39" s="284"/>
      <c r="I39" s="358"/>
      <c r="J39" s="358"/>
      <c r="K39" s="359"/>
      <c r="L39" s="37" t="s">
        <v>11</v>
      </c>
      <c r="M39" s="148">
        <f>IF(OR(M37="",M38=""),"",IFERROR(M37/M38,0))</f>
        <v>0</v>
      </c>
      <c r="N39" s="101">
        <f>IF(OR(N37="",N38=""),"",IFERROR(N37/N38,0))</f>
        <v>0</v>
      </c>
      <c r="O39" s="360"/>
      <c r="P39" s="126">
        <f>IF(OR(P37="",P38=""),"",IFERROR(P37/P38,0))</f>
        <v>0</v>
      </c>
      <c r="Q39" s="111">
        <f>IF(OR(Q37="",Q38=""),"",IFERROR(Q37/Q38,0))</f>
        <v>0</v>
      </c>
      <c r="R39" s="360"/>
      <c r="S39" s="126">
        <f>IF(OR(S37="",S38=""),"",IFERROR(S37/S38,0))</f>
        <v>0</v>
      </c>
      <c r="T39" s="111" t="str">
        <f>IF(OR(T37="",T38=""),"",IFERROR(T37/T38,0))</f>
        <v/>
      </c>
      <c r="U39" s="360"/>
      <c r="V39" s="126">
        <f>IF(OR(V37="",V38=""),"",IFERROR(V37/V38,0))</f>
        <v>1</v>
      </c>
      <c r="W39" s="111" t="str">
        <f>IF(OR(W37="",W38=""),"",IFERROR(W37/W38,0))</f>
        <v/>
      </c>
      <c r="X39" s="360"/>
      <c r="Y39" s="139">
        <f>(Y37/Y38)*100%</f>
        <v>0.86419753086419748</v>
      </c>
      <c r="Z39" s="139">
        <f>(Z37/Z38)</f>
        <v>0</v>
      </c>
      <c r="AA39" s="362"/>
      <c r="AB39" s="169"/>
      <c r="AC39" s="172"/>
    </row>
    <row r="40" spans="1:29" s="382" customFormat="1" ht="49.9" customHeight="1" x14ac:dyDescent="0.25">
      <c r="A40" s="371" t="s">
        <v>69</v>
      </c>
      <c r="B40" s="372" t="s">
        <v>68</v>
      </c>
      <c r="C40" s="372" t="s">
        <v>97</v>
      </c>
      <c r="D40" s="372" t="s">
        <v>164</v>
      </c>
      <c r="E40" s="372" t="s">
        <v>25</v>
      </c>
      <c r="F40" s="373">
        <v>1</v>
      </c>
      <c r="G40" s="373">
        <v>3</v>
      </c>
      <c r="H40" s="374">
        <f>IFERROR(F40/G40,"")</f>
        <v>0.33333333333333331</v>
      </c>
      <c r="I40" s="373">
        <v>1</v>
      </c>
      <c r="J40" s="373">
        <v>1</v>
      </c>
      <c r="K40" s="374">
        <f>IFERROR(I40/J40,"")</f>
        <v>1</v>
      </c>
      <c r="L40" s="375" t="s">
        <v>0</v>
      </c>
      <c r="M40" s="376">
        <v>0</v>
      </c>
      <c r="N40" s="377">
        <v>0</v>
      </c>
      <c r="O40" s="378">
        <f>IF(N40&gt;=0,IFERROR(N40/M40,0),"")</f>
        <v>0</v>
      </c>
      <c r="P40" s="376">
        <v>3</v>
      </c>
      <c r="Q40" s="377">
        <v>1</v>
      </c>
      <c r="R40" s="378">
        <f>IF(Q40&gt;=0,IFERROR(Q40/P40,0),"")</f>
        <v>0.33333333333333331</v>
      </c>
      <c r="S40" s="376">
        <v>0</v>
      </c>
      <c r="T40" s="377"/>
      <c r="U40" s="378">
        <f>IF(T40&gt;=0,IFERROR(T40/S40,0),"")</f>
        <v>0</v>
      </c>
      <c r="V40" s="376">
        <v>0</v>
      </c>
      <c r="W40" s="377"/>
      <c r="X40" s="378">
        <f>IF(W40&gt;=0,IFERROR(W40/V40,0),"")</f>
        <v>0</v>
      </c>
      <c r="Y40" s="379">
        <v>0</v>
      </c>
      <c r="Z40" s="379">
        <v>0</v>
      </c>
      <c r="AA40" s="380"/>
      <c r="AB40" s="381" t="s">
        <v>252</v>
      </c>
      <c r="AC40" s="381" t="s">
        <v>25</v>
      </c>
    </row>
    <row r="41" spans="1:29" s="382" customFormat="1" ht="49.9" customHeight="1" x14ac:dyDescent="0.25">
      <c r="A41" s="371"/>
      <c r="B41" s="372"/>
      <c r="C41" s="372"/>
      <c r="D41" s="372"/>
      <c r="E41" s="372"/>
      <c r="F41" s="373"/>
      <c r="G41" s="373"/>
      <c r="H41" s="383"/>
      <c r="I41" s="373"/>
      <c r="J41" s="373"/>
      <c r="K41" s="383"/>
      <c r="L41" s="375" t="s">
        <v>1</v>
      </c>
      <c r="M41" s="376">
        <v>0</v>
      </c>
      <c r="N41" s="376">
        <v>0</v>
      </c>
      <c r="O41" s="378"/>
      <c r="P41" s="376">
        <v>3</v>
      </c>
      <c r="Q41" s="376">
        <v>1</v>
      </c>
      <c r="R41" s="378"/>
      <c r="S41" s="376">
        <v>0</v>
      </c>
      <c r="T41" s="376" t="str">
        <f>IF(T40="","",S41)</f>
        <v/>
      </c>
      <c r="U41" s="378"/>
      <c r="V41" s="376">
        <v>0</v>
      </c>
      <c r="W41" s="376" t="str">
        <f>IF(W40="","",V41)</f>
        <v/>
      </c>
      <c r="X41" s="378"/>
      <c r="Y41" s="377">
        <v>0</v>
      </c>
      <c r="Z41" s="377">
        <v>0</v>
      </c>
      <c r="AA41" s="380"/>
      <c r="AB41" s="384"/>
      <c r="AC41" s="384"/>
    </row>
    <row r="42" spans="1:29" s="382" customFormat="1" ht="49.9" customHeight="1" thickBot="1" x14ac:dyDescent="0.3">
      <c r="A42" s="385"/>
      <c r="B42" s="372"/>
      <c r="C42" s="372"/>
      <c r="D42" s="372"/>
      <c r="E42" s="372"/>
      <c r="F42" s="373"/>
      <c r="G42" s="373"/>
      <c r="H42" s="386"/>
      <c r="I42" s="373"/>
      <c r="J42" s="373"/>
      <c r="K42" s="387"/>
      <c r="L42" s="388" t="s">
        <v>11</v>
      </c>
      <c r="M42" s="389">
        <f>IF(OR(M40="",M41=""),"",IFERROR(M40/M41,0))</f>
        <v>0</v>
      </c>
      <c r="N42" s="389">
        <f>IF(OR(N40="",N41=""),"",IFERROR(N40/N41,0))</f>
        <v>0</v>
      </c>
      <c r="O42" s="378"/>
      <c r="P42" s="389">
        <f>IF(OR(P40="",P41=""),"",IFERROR(P40/P41,0))</f>
        <v>1</v>
      </c>
      <c r="Q42" s="389">
        <f>IF(OR(Q40="",Q41=""),"",IFERROR(Q40/Q41,0))</f>
        <v>1</v>
      </c>
      <c r="R42" s="378"/>
      <c r="S42" s="389">
        <f>IF(OR(S40="",S41=""),"",IFERROR(S40/S41,0))</f>
        <v>0</v>
      </c>
      <c r="T42" s="389" t="str">
        <f>IF(OR(T40="",T41=""),"",IFERROR(T40/T41,0))</f>
        <v/>
      </c>
      <c r="U42" s="378"/>
      <c r="V42" s="389">
        <f>IF(OR(V40="",V41=""),"",IFERROR(V40/V41,0))</f>
        <v>0</v>
      </c>
      <c r="W42" s="389" t="str">
        <f>IF(OR(W40="",W41=""),"",IFERROR(W40/W41,0))</f>
        <v/>
      </c>
      <c r="X42" s="378"/>
      <c r="Y42" s="389" t="e">
        <f>(Y40/Y41)*100%</f>
        <v>#DIV/0!</v>
      </c>
      <c r="Z42" s="389" t="e">
        <f>(Z40/Z41)</f>
        <v>#DIV/0!</v>
      </c>
      <c r="AA42" s="380"/>
      <c r="AB42" s="390"/>
      <c r="AC42" s="390"/>
    </row>
    <row r="43" spans="1:29" ht="30" customHeight="1" x14ac:dyDescent="0.25">
      <c r="A43" s="265" t="s">
        <v>209</v>
      </c>
      <c r="B43" s="268" t="s">
        <v>103</v>
      </c>
      <c r="C43" s="268" t="s">
        <v>77</v>
      </c>
      <c r="D43" s="268" t="s">
        <v>104</v>
      </c>
      <c r="E43" s="268" t="s">
        <v>234</v>
      </c>
      <c r="F43" s="253">
        <v>12</v>
      </c>
      <c r="G43" s="253">
        <v>12</v>
      </c>
      <c r="H43" s="256"/>
      <c r="I43" s="285">
        <v>12</v>
      </c>
      <c r="J43" s="285">
        <v>12</v>
      </c>
      <c r="K43" s="256">
        <f>IFERROR(I43/J43-1,"")</f>
        <v>0</v>
      </c>
      <c r="L43" s="102" t="s">
        <v>0</v>
      </c>
      <c r="M43" s="146">
        <v>0</v>
      </c>
      <c r="N43" s="95">
        <v>0</v>
      </c>
      <c r="O43" s="281">
        <f>IF(N43&gt;=0,IFERROR(N43/M43,0),"")</f>
        <v>0</v>
      </c>
      <c r="P43" s="123">
        <v>1</v>
      </c>
      <c r="Q43" s="95">
        <v>1</v>
      </c>
      <c r="R43" s="281">
        <f>IF(Q43&gt;=0,IFERROR(Q43/P43,0),"")</f>
        <v>1</v>
      </c>
      <c r="S43" s="123">
        <v>0</v>
      </c>
      <c r="T43" s="96"/>
      <c r="U43" s="281">
        <f>IF(T43&gt;=0,IFERROR(T43/S43,0),"")</f>
        <v>0</v>
      </c>
      <c r="V43" s="123">
        <v>1</v>
      </c>
      <c r="W43" s="95"/>
      <c r="X43" s="281">
        <f>IF(W43&gt;=0,IFERROR(W43/V43,0),"")</f>
        <v>0</v>
      </c>
      <c r="Y43" s="133">
        <f>M43+P43+S43+V43</f>
        <v>2</v>
      </c>
      <c r="Z43" s="134"/>
      <c r="AA43" s="355">
        <f>IF(AND(Z43&lt;0.000000000001,Y43&lt;0.000000000000001),"",IFERROR(Z43/Y43,0))</f>
        <v>0</v>
      </c>
      <c r="AB43" s="169" t="s">
        <v>235</v>
      </c>
      <c r="AC43" s="172" t="s">
        <v>234</v>
      </c>
    </row>
    <row r="44" spans="1:29" ht="30" customHeight="1" x14ac:dyDescent="0.25">
      <c r="A44" s="265"/>
      <c r="B44" s="268"/>
      <c r="C44" s="268"/>
      <c r="D44" s="268"/>
      <c r="E44" s="268"/>
      <c r="F44" s="253"/>
      <c r="G44" s="253"/>
      <c r="H44" s="256"/>
      <c r="I44" s="259"/>
      <c r="J44" s="259"/>
      <c r="K44" s="256"/>
      <c r="L44" s="103" t="s">
        <v>1</v>
      </c>
      <c r="M44" s="147">
        <v>0</v>
      </c>
      <c r="N44" s="98">
        <f>IF(N43="","",M44)</f>
        <v>0</v>
      </c>
      <c r="O44" s="262"/>
      <c r="P44" s="124">
        <v>0</v>
      </c>
      <c r="Q44" s="98">
        <f>IF(Q43="","",P44)</f>
        <v>0</v>
      </c>
      <c r="R44" s="262"/>
      <c r="S44" s="124"/>
      <c r="T44" s="98" t="str">
        <f>IF(T43="","",S44)</f>
        <v/>
      </c>
      <c r="U44" s="262"/>
      <c r="V44" s="124">
        <v>2</v>
      </c>
      <c r="W44" s="98" t="str">
        <f>IF(W43="","",V44)</f>
        <v/>
      </c>
      <c r="X44" s="262"/>
      <c r="Y44" s="76">
        <f>J43</f>
        <v>12</v>
      </c>
      <c r="Z44" s="76">
        <f>Y44</f>
        <v>12</v>
      </c>
      <c r="AA44" s="361"/>
      <c r="AB44" s="169"/>
      <c r="AC44" s="172"/>
    </row>
    <row r="45" spans="1:29" ht="30" customHeight="1" thickBot="1" x14ac:dyDescent="0.3">
      <c r="A45" s="266"/>
      <c r="B45" s="269"/>
      <c r="C45" s="269"/>
      <c r="D45" s="269"/>
      <c r="E45" s="269"/>
      <c r="F45" s="254"/>
      <c r="G45" s="254"/>
      <c r="H45" s="257"/>
      <c r="I45" s="260"/>
      <c r="J45" s="260"/>
      <c r="K45" s="257"/>
      <c r="L45" s="27" t="s">
        <v>11</v>
      </c>
      <c r="M45" s="149">
        <f>IF(OR(M43="",M44=""),"",IFERROR(M43/M44,0))</f>
        <v>0</v>
      </c>
      <c r="N45" s="101">
        <f>IF(OR(N43="",N44=""),"",IFERROR(N43/N44,0))</f>
        <v>0</v>
      </c>
      <c r="O45" s="263"/>
      <c r="P45" s="118">
        <f>IF(OR(P43="",P44=""),"",IFERROR(P43/P44,0))</f>
        <v>0</v>
      </c>
      <c r="Q45" s="101">
        <f>IF(OR(Q43="",Q44=""),"",IFERROR(Q43/Q44,0))</f>
        <v>0</v>
      </c>
      <c r="R45" s="263"/>
      <c r="S45" s="118" t="str">
        <f>IF(OR(S43="",S44=""),"",IFERROR(S43/S44,0))</f>
        <v/>
      </c>
      <c r="T45" s="101"/>
      <c r="U45" s="263"/>
      <c r="V45" s="118">
        <f>IF(OR(V43="",V44=""),"",IFERROR(V43/V44,0))</f>
        <v>0.5</v>
      </c>
      <c r="W45" s="101" t="str">
        <f>IF(OR(W43="",W44=""),"",IFERROR(W43/W44,0))</f>
        <v/>
      </c>
      <c r="X45" s="263"/>
      <c r="Y45" s="135">
        <f>(Y43/Y44)*100%</f>
        <v>0.16666666666666666</v>
      </c>
      <c r="Z45" s="135">
        <f>(Z43/Z44)</f>
        <v>0</v>
      </c>
      <c r="AA45" s="357"/>
      <c r="AB45" s="170"/>
      <c r="AC45" s="173"/>
    </row>
    <row r="46" spans="1:29" ht="30" customHeight="1" thickBot="1" x14ac:dyDescent="0.3">
      <c r="A46" s="233" t="s">
        <v>261</v>
      </c>
      <c r="B46" s="212"/>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35"/>
    </row>
    <row r="47" spans="1:29" ht="33.75" customHeight="1" x14ac:dyDescent="0.25">
      <c r="A47" s="183" t="s">
        <v>150</v>
      </c>
      <c r="B47" s="241" t="s">
        <v>111</v>
      </c>
      <c r="C47" s="241" t="s">
        <v>112</v>
      </c>
      <c r="D47" s="241" t="s">
        <v>113</v>
      </c>
      <c r="E47" s="241" t="s">
        <v>26</v>
      </c>
      <c r="F47" s="193">
        <v>18</v>
      </c>
      <c r="G47" s="199">
        <v>18</v>
      </c>
      <c r="H47" s="202">
        <f>IFERROR(F47/G47-1,"")</f>
        <v>0</v>
      </c>
      <c r="I47" s="270">
        <v>32</v>
      </c>
      <c r="J47" s="271">
        <v>39</v>
      </c>
      <c r="K47" s="202">
        <f>IFERROR(I47/J47-1,"")</f>
        <v>-0.17948717948717952</v>
      </c>
      <c r="L47" s="28" t="s">
        <v>0</v>
      </c>
      <c r="M47" s="146">
        <v>6</v>
      </c>
      <c r="N47" s="95">
        <v>6</v>
      </c>
      <c r="O47" s="180">
        <f>IF(N47&gt;=0,IFERROR(N47/M47,0),"")</f>
        <v>1</v>
      </c>
      <c r="P47" s="123">
        <v>10</v>
      </c>
      <c r="Q47" s="72">
        <v>10</v>
      </c>
      <c r="R47" s="180">
        <f>IF(Q47&gt;=0,IFERROR(Q47/P47,0),"")</f>
        <v>1</v>
      </c>
      <c r="S47" s="123">
        <v>13</v>
      </c>
      <c r="T47" s="71"/>
      <c r="U47" s="180">
        <f>IF(T47&gt;=0,IFERROR(T47/S47,0),"")</f>
        <v>0</v>
      </c>
      <c r="V47" s="123">
        <v>3</v>
      </c>
      <c r="W47" s="70"/>
      <c r="X47" s="180">
        <f t="shared" ref="X47" si="0">IF(W47&gt;=0,IFERROR(W47/V47,0),"")</f>
        <v>0</v>
      </c>
      <c r="Y47" s="79">
        <f>M47+P47+S47+V47</f>
        <v>32</v>
      </c>
      <c r="Z47" s="80"/>
      <c r="AA47" s="355">
        <f>IF(AND(Z47&lt;0.000000000001,Y47&lt;0.000000000000001),"",IFERROR(Z47/Y47,0))</f>
        <v>0</v>
      </c>
      <c r="AB47" s="169" t="s">
        <v>237</v>
      </c>
      <c r="AC47" s="172" t="s">
        <v>26</v>
      </c>
    </row>
    <row r="48" spans="1:29" ht="33.75" customHeight="1" x14ac:dyDescent="0.25">
      <c r="A48" s="184"/>
      <c r="B48" s="241"/>
      <c r="C48" s="241"/>
      <c r="D48" s="241"/>
      <c r="E48" s="241"/>
      <c r="F48" s="193"/>
      <c r="G48" s="199"/>
      <c r="H48" s="202"/>
      <c r="I48" s="205"/>
      <c r="J48" s="208"/>
      <c r="K48" s="202"/>
      <c r="L48" s="26" t="s">
        <v>1</v>
      </c>
      <c r="M48" s="147">
        <v>32</v>
      </c>
      <c r="N48" s="98">
        <f>IF(N47="","",M48)</f>
        <v>32</v>
      </c>
      <c r="O48" s="181"/>
      <c r="P48" s="124">
        <v>32</v>
      </c>
      <c r="Q48" s="74">
        <f>IF(Q47="","",P48)</f>
        <v>32</v>
      </c>
      <c r="R48" s="181"/>
      <c r="S48" s="124">
        <v>32</v>
      </c>
      <c r="T48" s="74" t="str">
        <f>IF(T47="","",S48)</f>
        <v/>
      </c>
      <c r="U48" s="181"/>
      <c r="V48" s="124">
        <v>32</v>
      </c>
      <c r="W48" s="74" t="str">
        <f>IF(W47="","",V48)</f>
        <v/>
      </c>
      <c r="X48" s="181"/>
      <c r="Y48" s="76">
        <f>J47</f>
        <v>39</v>
      </c>
      <c r="Z48" s="76">
        <f>Y48</f>
        <v>39</v>
      </c>
      <c r="AA48" s="361"/>
      <c r="AB48" s="169"/>
      <c r="AC48" s="172"/>
    </row>
    <row r="49" spans="1:29" ht="49.5" customHeight="1" thickBot="1" x14ac:dyDescent="0.3">
      <c r="A49" s="185"/>
      <c r="B49" s="242"/>
      <c r="C49" s="242"/>
      <c r="D49" s="242"/>
      <c r="E49" s="242"/>
      <c r="F49" s="194"/>
      <c r="G49" s="200"/>
      <c r="H49" s="203"/>
      <c r="I49" s="206"/>
      <c r="J49" s="209"/>
      <c r="K49" s="203"/>
      <c r="L49" s="27" t="s">
        <v>11</v>
      </c>
      <c r="M49" s="148">
        <f>IF(OR(M47="",M48=""),"",IFERROR(M47/M48,0))</f>
        <v>0.1875</v>
      </c>
      <c r="N49" s="101">
        <f>IF(OR(N47="",N48=""),"",IFERROR(N47/N48,0))</f>
        <v>0.1875</v>
      </c>
      <c r="O49" s="182"/>
      <c r="P49" s="118">
        <f>IF(OR(P47="",P48=""),"",IFERROR(P47/P48,0))</f>
        <v>0.3125</v>
      </c>
      <c r="Q49" s="78">
        <f>IF(OR(Q47="",Q48=""),"",IFERROR(Q47/Q48,0))</f>
        <v>0.3125</v>
      </c>
      <c r="R49" s="182"/>
      <c r="S49" s="118">
        <f>IF(OR(S47="",S48=""),"",IFERROR(S47/S48,0))</f>
        <v>0.40625</v>
      </c>
      <c r="T49" s="78" t="str">
        <f>IF(OR(T47="",T48=""),"",IFERROR(T47/T48,0))</f>
        <v/>
      </c>
      <c r="U49" s="182"/>
      <c r="V49" s="118">
        <f>IF(OR(V47="",V48=""),"",IFERROR(V47/V48,0))</f>
        <v>9.375E-2</v>
      </c>
      <c r="W49" s="78" t="str">
        <f>IF(OR(W47="",W48=""),"",IFERROR(W47/W48,0))</f>
        <v/>
      </c>
      <c r="X49" s="182"/>
      <c r="Y49" s="135">
        <f>(Y47/Y48)*100%</f>
        <v>0.82051282051282048</v>
      </c>
      <c r="Z49" s="135">
        <f>(Z47/Z48)</f>
        <v>0</v>
      </c>
      <c r="AA49" s="357"/>
      <c r="AB49" s="170"/>
      <c r="AC49" s="173"/>
    </row>
    <row r="50" spans="1:29" ht="41.25" customHeight="1" x14ac:dyDescent="0.25">
      <c r="A50" s="183" t="s">
        <v>150</v>
      </c>
      <c r="B50" s="240" t="s">
        <v>168</v>
      </c>
      <c r="C50" s="240" t="s">
        <v>169</v>
      </c>
      <c r="D50" s="240" t="s">
        <v>215</v>
      </c>
      <c r="E50" s="240" t="s">
        <v>27</v>
      </c>
      <c r="F50" s="192">
        <v>60</v>
      </c>
      <c r="G50" s="198">
        <v>549</v>
      </c>
      <c r="H50" s="273">
        <f>IFERROR(F50/G50,"")</f>
        <v>0.10928961748633879</v>
      </c>
      <c r="I50" s="270">
        <v>60</v>
      </c>
      <c r="J50" s="270">
        <v>366</v>
      </c>
      <c r="K50" s="277">
        <f>IFERROR(I50/J50,"")</f>
        <v>0.16393442622950818</v>
      </c>
      <c r="L50" s="28" t="s">
        <v>0</v>
      </c>
      <c r="M50" s="146">
        <v>25</v>
      </c>
      <c r="N50" s="95">
        <v>40</v>
      </c>
      <c r="O50" s="180">
        <f>IF(N50&gt;=0,IFERROR(N50/M50,0),"")</f>
        <v>1.6</v>
      </c>
      <c r="P50" s="123">
        <v>13</v>
      </c>
      <c r="Q50" s="72">
        <v>13</v>
      </c>
      <c r="R50" s="180">
        <f>IF(Q50&gt;=0,IFERROR(Q50/P50,0),"")</f>
        <v>1</v>
      </c>
      <c r="S50" s="123">
        <v>25</v>
      </c>
      <c r="T50" s="70"/>
      <c r="U50" s="180">
        <f>IF(T50&gt;=0,IFERROR(T50/S50,0),"")</f>
        <v>0</v>
      </c>
      <c r="V50" s="123">
        <v>13</v>
      </c>
      <c r="W50" s="70"/>
      <c r="X50" s="180">
        <f>IF(W50&gt;=0,IFERROR(W50/V50,0),"")</f>
        <v>0</v>
      </c>
      <c r="Y50" s="79">
        <v>76</v>
      </c>
      <c r="Z50" s="80"/>
      <c r="AA50" s="355">
        <f>IF(AND(Z50&lt;0.000000000001,Y50&lt;0.000000000000001),"",IFERROR(Z50/Y50,0))</f>
        <v>0</v>
      </c>
      <c r="AB50" s="168" t="s">
        <v>253</v>
      </c>
      <c r="AC50" s="171" t="s">
        <v>27</v>
      </c>
    </row>
    <row r="51" spans="1:29" ht="40.5" customHeight="1" x14ac:dyDescent="0.25">
      <c r="A51" s="184"/>
      <c r="B51" s="241"/>
      <c r="C51" s="241"/>
      <c r="D51" s="241"/>
      <c r="E51" s="241"/>
      <c r="F51" s="193"/>
      <c r="G51" s="199"/>
      <c r="H51" s="274"/>
      <c r="I51" s="205"/>
      <c r="J51" s="205"/>
      <c r="K51" s="278"/>
      <c r="L51" s="26" t="s">
        <v>1</v>
      </c>
      <c r="M51" s="147">
        <v>60</v>
      </c>
      <c r="N51" s="98">
        <f>IF(N50="","",M51)</f>
        <v>60</v>
      </c>
      <c r="O51" s="181"/>
      <c r="P51" s="124">
        <v>60</v>
      </c>
      <c r="Q51" s="74">
        <f>IF(Q50="","",P51)</f>
        <v>60</v>
      </c>
      <c r="R51" s="181"/>
      <c r="S51" s="124">
        <v>60</v>
      </c>
      <c r="T51" s="74" t="str">
        <f>IF(T50="","",S51)</f>
        <v/>
      </c>
      <c r="U51" s="181"/>
      <c r="V51" s="124">
        <v>60</v>
      </c>
      <c r="W51" s="74" t="str">
        <f>IF(W50="","",V51)</f>
        <v/>
      </c>
      <c r="X51" s="181"/>
      <c r="Y51" s="76">
        <f>J50</f>
        <v>366</v>
      </c>
      <c r="Z51" s="76">
        <f>Y51</f>
        <v>366</v>
      </c>
      <c r="AA51" s="361"/>
      <c r="AB51" s="169"/>
      <c r="AC51" s="172"/>
    </row>
    <row r="52" spans="1:29" ht="40.5" customHeight="1" thickBot="1" x14ac:dyDescent="0.3">
      <c r="A52" s="185"/>
      <c r="B52" s="242"/>
      <c r="C52" s="242"/>
      <c r="D52" s="242"/>
      <c r="E52" s="242"/>
      <c r="F52" s="194"/>
      <c r="G52" s="200"/>
      <c r="H52" s="275"/>
      <c r="I52" s="276"/>
      <c r="J52" s="276"/>
      <c r="K52" s="279"/>
      <c r="L52" s="37" t="s">
        <v>11</v>
      </c>
      <c r="M52" s="148">
        <f>IF(OR(M50="",M51=""),"",IFERROR(M50/M51,0))</f>
        <v>0.41666666666666669</v>
      </c>
      <c r="N52" s="101">
        <f>IF(OR(N50="",N51=""),"",IFERROR(N50/N51,0))</f>
        <v>0.66666666666666663</v>
      </c>
      <c r="O52" s="182"/>
      <c r="P52" s="118">
        <f>IF(OR(P50="",P51=""),"",IFERROR(P50/P51,0))</f>
        <v>0.21666666666666667</v>
      </c>
      <c r="Q52" s="78">
        <f>IF(OR(Q50="",Q51=""),"",IFERROR(Q50/Q51,0))</f>
        <v>0.21666666666666667</v>
      </c>
      <c r="R52" s="182"/>
      <c r="S52" s="118">
        <f>IF(OR(S50="",S51=""),"",IFERROR(S50/S51,0))</f>
        <v>0.41666666666666669</v>
      </c>
      <c r="T52" s="78" t="str">
        <f>IF(OR(T50="",T51=""),"",IFERROR(T50/T51,0))</f>
        <v/>
      </c>
      <c r="U52" s="182"/>
      <c r="V52" s="118">
        <f>IF(OR(V50="",V51=""),"",IFERROR(V50/V51,0))</f>
        <v>0.21666666666666667</v>
      </c>
      <c r="W52" s="78" t="str">
        <f>IF(OR(W50="",W51=""),"",IFERROR(W50/W51,0))</f>
        <v/>
      </c>
      <c r="X52" s="182"/>
      <c r="Y52" s="135">
        <f>(Y50/Y51)*100%</f>
        <v>0.20765027322404372</v>
      </c>
      <c r="Z52" s="135">
        <f>(Z50/Z51)</f>
        <v>0</v>
      </c>
      <c r="AA52" s="362"/>
      <c r="AB52" s="170"/>
      <c r="AC52" s="173"/>
    </row>
    <row r="53" spans="1:29" ht="30" customHeight="1" x14ac:dyDescent="0.25">
      <c r="A53" s="264" t="s">
        <v>210</v>
      </c>
      <c r="B53" s="267" t="s">
        <v>115</v>
      </c>
      <c r="C53" s="267" t="s">
        <v>116</v>
      </c>
      <c r="D53" s="267" t="s">
        <v>117</v>
      </c>
      <c r="E53" s="267" t="s">
        <v>60</v>
      </c>
      <c r="F53" s="252">
        <v>74</v>
      </c>
      <c r="G53" s="252">
        <v>228</v>
      </c>
      <c r="H53" s="255">
        <f>IFERROR(F53/G53,"")</f>
        <v>0.32456140350877194</v>
      </c>
      <c r="I53" s="258">
        <v>75</v>
      </c>
      <c r="J53" s="258">
        <v>228</v>
      </c>
      <c r="K53" s="255">
        <f>IFERROR(I53/J53-1,"")</f>
        <v>-0.67105263157894735</v>
      </c>
      <c r="L53" s="107" t="s">
        <v>0</v>
      </c>
      <c r="M53" s="150">
        <v>0</v>
      </c>
      <c r="N53" s="106">
        <v>0</v>
      </c>
      <c r="O53" s="261">
        <f>IF(N53&gt;=0,IFERROR(N53/M53,0),"")</f>
        <v>0</v>
      </c>
      <c r="P53" s="125">
        <v>50</v>
      </c>
      <c r="Q53" s="106">
        <v>183</v>
      </c>
      <c r="R53" s="261">
        <f>IF(Q53&gt;=0,IFERROR(Q53/P53,0),"")</f>
        <v>3.66</v>
      </c>
      <c r="S53" s="125">
        <v>0</v>
      </c>
      <c r="T53" s="106"/>
      <c r="U53" s="261">
        <f>IF(T53&gt;=0,IFERROR(T53/S53,0),"")</f>
        <v>0</v>
      </c>
      <c r="V53" s="125">
        <v>50</v>
      </c>
      <c r="W53" s="106"/>
      <c r="X53" s="261">
        <f>IF(W53&gt;=0,IFERROR(W53/V53,0),"")</f>
        <v>0</v>
      </c>
      <c r="Y53" s="79">
        <v>100</v>
      </c>
      <c r="Z53" s="80"/>
      <c r="AA53" s="363">
        <f>IF(AND(Z53&lt;0.000000000001,Y53&lt;0.000000000000001),"",IFERROR(Z53/Y53,0))</f>
        <v>0</v>
      </c>
      <c r="AB53" s="168" t="s">
        <v>236</v>
      </c>
      <c r="AC53" s="171" t="s">
        <v>60</v>
      </c>
    </row>
    <row r="54" spans="1:29" ht="30" customHeight="1" x14ac:dyDescent="0.25">
      <c r="A54" s="265"/>
      <c r="B54" s="268"/>
      <c r="C54" s="268"/>
      <c r="D54" s="268"/>
      <c r="E54" s="268"/>
      <c r="F54" s="253"/>
      <c r="G54" s="253"/>
      <c r="H54" s="256"/>
      <c r="I54" s="259"/>
      <c r="J54" s="259"/>
      <c r="K54" s="256"/>
      <c r="L54" s="108" t="s">
        <v>1</v>
      </c>
      <c r="M54" s="147">
        <v>0</v>
      </c>
      <c r="N54" s="98">
        <f>IF(N53="","",M54)</f>
        <v>0</v>
      </c>
      <c r="O54" s="262"/>
      <c r="P54" s="124">
        <v>75</v>
      </c>
      <c r="Q54" s="98">
        <f>IF(Q53="","",P54)</f>
        <v>75</v>
      </c>
      <c r="R54" s="262"/>
      <c r="S54" s="124">
        <v>0</v>
      </c>
      <c r="T54" s="98" t="str">
        <f>IF(T53="","",S54)</f>
        <v/>
      </c>
      <c r="U54" s="262"/>
      <c r="V54" s="124">
        <v>75</v>
      </c>
      <c r="W54" s="98" t="str">
        <f>IF(W53="","",V54)</f>
        <v/>
      </c>
      <c r="X54" s="262"/>
      <c r="Y54" s="76">
        <f>J53</f>
        <v>228</v>
      </c>
      <c r="Z54" s="76">
        <f>Y54</f>
        <v>228</v>
      </c>
      <c r="AA54" s="361"/>
      <c r="AB54" s="169"/>
      <c r="AC54" s="172"/>
    </row>
    <row r="55" spans="1:29" ht="30" customHeight="1" thickBot="1" x14ac:dyDescent="0.3">
      <c r="A55" s="266"/>
      <c r="B55" s="269"/>
      <c r="C55" s="269"/>
      <c r="D55" s="269"/>
      <c r="E55" s="269"/>
      <c r="F55" s="254"/>
      <c r="G55" s="254"/>
      <c r="H55" s="257"/>
      <c r="I55" s="260"/>
      <c r="J55" s="260"/>
      <c r="K55" s="257"/>
      <c r="L55" s="27" t="s">
        <v>11</v>
      </c>
      <c r="M55" s="148">
        <f>IF(OR(M53="",M54=""),"",IFERROR(M53/M54,0))</f>
        <v>0</v>
      </c>
      <c r="N55" s="101">
        <f>IF(OR(N53="",N54=""),"",IFERROR(N53/N54,0))</f>
        <v>0</v>
      </c>
      <c r="O55" s="263"/>
      <c r="P55" s="118">
        <f>IF(OR(P53="",P54=""),"",IFERROR(P53/P54,0))</f>
        <v>0.66666666666666663</v>
      </c>
      <c r="Q55" s="101">
        <f>IF(OR(Q53="",Q54=""),"",IFERROR(Q53/Q54,0))</f>
        <v>2.44</v>
      </c>
      <c r="R55" s="263"/>
      <c r="S55" s="118">
        <f>IF(OR(S53="",S54=""),"",IFERROR(S53/S54,0))</f>
        <v>0</v>
      </c>
      <c r="T55" s="101"/>
      <c r="U55" s="263"/>
      <c r="V55" s="118">
        <f>IF(OR(V53="",V54=""),"",IFERROR(V53/V54,0))</f>
        <v>0.66666666666666663</v>
      </c>
      <c r="W55" s="101" t="str">
        <f>IF(OR(W53="",W54=""),"",IFERROR(W53/W54,0))</f>
        <v/>
      </c>
      <c r="X55" s="263"/>
      <c r="Y55" s="135">
        <f>(Y53/Y54)*100%</f>
        <v>0.43859649122807015</v>
      </c>
      <c r="Z55" s="135">
        <f>(Z53/Z54)</f>
        <v>0</v>
      </c>
      <c r="AA55" s="357"/>
      <c r="AB55" s="170"/>
      <c r="AC55" s="173"/>
    </row>
    <row r="56" spans="1:29" ht="30" customHeight="1" x14ac:dyDescent="0.25">
      <c r="A56" s="183" t="s">
        <v>179</v>
      </c>
      <c r="B56" s="240" t="s">
        <v>119</v>
      </c>
      <c r="C56" s="240" t="s">
        <v>120</v>
      </c>
      <c r="D56" s="240" t="s">
        <v>121</v>
      </c>
      <c r="E56" s="240" t="s">
        <v>25</v>
      </c>
      <c r="F56" s="192">
        <v>1</v>
      </c>
      <c r="G56" s="198">
        <v>1</v>
      </c>
      <c r="H56" s="201">
        <f>IFERROR(F56/G56,"")</f>
        <v>1</v>
      </c>
      <c r="I56" s="204">
        <v>1</v>
      </c>
      <c r="J56" s="207">
        <v>1</v>
      </c>
      <c r="K56" s="201">
        <f>IFERROR(I56/J56-1,"")</f>
        <v>0</v>
      </c>
      <c r="L56" s="25" t="s">
        <v>0</v>
      </c>
      <c r="M56" s="150">
        <v>0</v>
      </c>
      <c r="N56" s="106">
        <v>0</v>
      </c>
      <c r="O56" s="180">
        <f>IF(N56&gt;=0,IFERROR(N56/M56,0),"")</f>
        <v>0</v>
      </c>
      <c r="P56" s="123">
        <v>0</v>
      </c>
      <c r="Q56" s="72">
        <v>0</v>
      </c>
      <c r="R56" s="180">
        <f>IF(Q56&gt;=0,IFERROR(Q56/P56,0),"")</f>
        <v>0</v>
      </c>
      <c r="S56" s="123">
        <v>0</v>
      </c>
      <c r="T56" s="71"/>
      <c r="U56" s="243"/>
      <c r="V56" s="123">
        <v>1</v>
      </c>
      <c r="W56" s="70"/>
      <c r="X56" s="180">
        <f t="shared" ref="X56" si="1">IF(W56&gt;=0,IFERROR(W56/V56,0),"")</f>
        <v>0</v>
      </c>
      <c r="Y56" s="79">
        <f>M56+P56+S56+V56</f>
        <v>1</v>
      </c>
      <c r="Z56" s="80"/>
      <c r="AA56" s="363">
        <f>IF(AND(Z56&lt;0.000000000001,Y56&lt;0.000000000000001),"",IFERROR(Z56/Y56,0))</f>
        <v>0</v>
      </c>
      <c r="AB56" s="168" t="s">
        <v>254</v>
      </c>
      <c r="AC56" s="171" t="s">
        <v>25</v>
      </c>
    </row>
    <row r="57" spans="1:29" ht="30" customHeight="1" x14ac:dyDescent="0.25">
      <c r="A57" s="184"/>
      <c r="B57" s="241"/>
      <c r="C57" s="241"/>
      <c r="D57" s="241"/>
      <c r="E57" s="241"/>
      <c r="F57" s="193"/>
      <c r="G57" s="199"/>
      <c r="H57" s="202"/>
      <c r="I57" s="205"/>
      <c r="J57" s="208"/>
      <c r="K57" s="202"/>
      <c r="L57" s="26" t="s">
        <v>1</v>
      </c>
      <c r="M57" s="147">
        <v>0</v>
      </c>
      <c r="N57" s="98">
        <f>IF(N56="","",M57)</f>
        <v>0</v>
      </c>
      <c r="O57" s="181"/>
      <c r="P57" s="124">
        <v>0</v>
      </c>
      <c r="Q57" s="74">
        <f>IF(Q56="","",P57)</f>
        <v>0</v>
      </c>
      <c r="R57" s="181"/>
      <c r="S57" s="124">
        <v>0</v>
      </c>
      <c r="T57" s="74" t="str">
        <f>IF(T56="","",S57)</f>
        <v/>
      </c>
      <c r="U57" s="244"/>
      <c r="V57" s="124">
        <v>1</v>
      </c>
      <c r="W57" s="74"/>
      <c r="X57" s="181"/>
      <c r="Y57" s="76">
        <f>J56</f>
        <v>1</v>
      </c>
      <c r="Z57" s="76">
        <f>Y57</f>
        <v>1</v>
      </c>
      <c r="AA57" s="361"/>
      <c r="AB57" s="169"/>
      <c r="AC57" s="172"/>
    </row>
    <row r="58" spans="1:29" ht="30" customHeight="1" thickBot="1" x14ac:dyDescent="0.3">
      <c r="A58" s="185"/>
      <c r="B58" s="242"/>
      <c r="C58" s="242"/>
      <c r="D58" s="242"/>
      <c r="E58" s="242"/>
      <c r="F58" s="194"/>
      <c r="G58" s="200"/>
      <c r="H58" s="203"/>
      <c r="I58" s="206"/>
      <c r="J58" s="209"/>
      <c r="K58" s="203"/>
      <c r="L58" s="27" t="s">
        <v>11</v>
      </c>
      <c r="M58" s="148">
        <f>IF(OR(M56="",M57=""),"",IFERROR(M56/M57,0))</f>
        <v>0</v>
      </c>
      <c r="N58" s="101">
        <f>IF(OR(N56="",N57=""),"",IFERROR(N56/N57,0))</f>
        <v>0</v>
      </c>
      <c r="O58" s="182"/>
      <c r="P58" s="118">
        <f>IF(OR(P56="",P57=""),"",IFERROR(P56/P57,0))</f>
        <v>0</v>
      </c>
      <c r="Q58" s="78">
        <f>IF(OR(Q56="",Q57=""),"",IFERROR(Q56/Q57,0))</f>
        <v>0</v>
      </c>
      <c r="R58" s="182"/>
      <c r="S58" s="118"/>
      <c r="T58" s="78"/>
      <c r="U58" s="245"/>
      <c r="V58" s="118">
        <f>IF(OR(V56="",V57=""),"",IFERROR(V56/V57,0))</f>
        <v>1</v>
      </c>
      <c r="W58" s="78" t="str">
        <f>IF(OR(W56="",W57=""),"",IFERROR(W56/W57,0))</f>
        <v/>
      </c>
      <c r="X58" s="182"/>
      <c r="Y58" s="135">
        <f>(Y56/Y57)*100%</f>
        <v>1</v>
      </c>
      <c r="Z58" s="135">
        <f>(Z56/Z57)</f>
        <v>0</v>
      </c>
      <c r="AA58" s="357"/>
      <c r="AB58" s="170"/>
      <c r="AC58" s="173"/>
    </row>
    <row r="59" spans="1:29" ht="30" customHeight="1" x14ac:dyDescent="0.25">
      <c r="A59" s="183" t="s">
        <v>179</v>
      </c>
      <c r="B59" s="186" t="s">
        <v>122</v>
      </c>
      <c r="C59" s="186" t="s">
        <v>123</v>
      </c>
      <c r="D59" s="186" t="s">
        <v>124</v>
      </c>
      <c r="E59" s="186" t="s">
        <v>70</v>
      </c>
      <c r="F59" s="192">
        <v>670</v>
      </c>
      <c r="G59" s="192">
        <v>670</v>
      </c>
      <c r="H59" s="367">
        <f>IFERROR(F59/G59-1,"")</f>
        <v>0</v>
      </c>
      <c r="I59" s="204">
        <v>670</v>
      </c>
      <c r="J59" s="204">
        <v>670</v>
      </c>
      <c r="K59" s="367">
        <f>IFERROR(I59/J59-1,"")</f>
        <v>0</v>
      </c>
      <c r="L59" s="38" t="s">
        <v>0</v>
      </c>
      <c r="M59" s="146">
        <v>200</v>
      </c>
      <c r="N59" s="95">
        <v>200</v>
      </c>
      <c r="O59" s="355">
        <f>IF(N59&gt;=0,IFERROR(N59/M59,0),"")</f>
        <v>1</v>
      </c>
      <c r="P59" s="140">
        <v>200</v>
      </c>
      <c r="Q59" s="72">
        <v>200</v>
      </c>
      <c r="R59" s="355">
        <f>IF(Q59&gt;=0,IFERROR(Q59/P59,0),"")</f>
        <v>1</v>
      </c>
      <c r="S59" s="140">
        <v>200</v>
      </c>
      <c r="T59" s="72"/>
      <c r="U59" s="355">
        <f>IF(T59&gt;=0,IFERROR(T59/S59,0),"")</f>
        <v>0</v>
      </c>
      <c r="V59" s="141">
        <v>70</v>
      </c>
      <c r="W59" s="72"/>
      <c r="X59" s="355">
        <f t="shared" ref="X59" si="2">IF(W59&gt;=0,IFERROR(W59/V59,0),"")</f>
        <v>0</v>
      </c>
      <c r="Y59" s="79">
        <f>M59+P59+S59+V59</f>
        <v>670</v>
      </c>
      <c r="Z59" s="80"/>
      <c r="AA59" s="363">
        <f>IF(AND(Z59&lt;0.000000000001,Y59&lt;0.000000000000001),"",IFERROR(Z59/Y59,0))</f>
        <v>0</v>
      </c>
      <c r="AB59" s="168" t="s">
        <v>255</v>
      </c>
      <c r="AC59" s="171" t="s">
        <v>70</v>
      </c>
    </row>
    <row r="60" spans="1:29" ht="30" customHeight="1" x14ac:dyDescent="0.25">
      <c r="A60" s="184"/>
      <c r="B60" s="187"/>
      <c r="C60" s="187"/>
      <c r="D60" s="187"/>
      <c r="E60" s="187"/>
      <c r="F60" s="193"/>
      <c r="G60" s="193"/>
      <c r="H60" s="368"/>
      <c r="I60" s="205"/>
      <c r="J60" s="205"/>
      <c r="K60" s="368"/>
      <c r="L60" s="39" t="s">
        <v>1</v>
      </c>
      <c r="M60" s="147">
        <v>670</v>
      </c>
      <c r="N60" s="98">
        <f>IF(N59="","",M60)</f>
        <v>670</v>
      </c>
      <c r="O60" s="356"/>
      <c r="P60" s="83">
        <v>670</v>
      </c>
      <c r="Q60" s="83">
        <f>IF(Q59="","",P60)</f>
        <v>670</v>
      </c>
      <c r="R60" s="356"/>
      <c r="S60" s="83">
        <v>670</v>
      </c>
      <c r="T60" s="83" t="str">
        <f>IF(T59="","",S60)</f>
        <v/>
      </c>
      <c r="U60" s="356"/>
      <c r="V60" s="142">
        <v>670</v>
      </c>
      <c r="W60" s="83" t="str">
        <f>IF(W59="","",V60)</f>
        <v/>
      </c>
      <c r="X60" s="356"/>
      <c r="Y60" s="76">
        <f>J59</f>
        <v>670</v>
      </c>
      <c r="Z60" s="76">
        <f>Y60</f>
        <v>670</v>
      </c>
      <c r="AA60" s="361"/>
      <c r="AB60" s="169"/>
      <c r="AC60" s="172"/>
    </row>
    <row r="61" spans="1:29" ht="30" customHeight="1" thickBot="1" x14ac:dyDescent="0.3">
      <c r="A61" s="185"/>
      <c r="B61" s="188"/>
      <c r="C61" s="188"/>
      <c r="D61" s="188"/>
      <c r="E61" s="188"/>
      <c r="F61" s="194"/>
      <c r="G61" s="194"/>
      <c r="H61" s="369"/>
      <c r="I61" s="206"/>
      <c r="J61" s="206"/>
      <c r="K61" s="369"/>
      <c r="L61" s="40" t="s">
        <v>11</v>
      </c>
      <c r="M61" s="148">
        <f>IF(OR(M59="",M60=""),"",IFERROR(M59/M60,0))</f>
        <v>0.29850746268656714</v>
      </c>
      <c r="N61" s="101">
        <f>IF(OR(N59="",N60=""),"",IFERROR(N59/N60,0))</f>
        <v>0.29850746268656714</v>
      </c>
      <c r="O61" s="357"/>
      <c r="P61" s="135">
        <f>IF(OR(P59="",P60=""),"",IFERROR(P59/P60,0))</f>
        <v>0.29850746268656714</v>
      </c>
      <c r="Q61" s="135">
        <f>IF(OR(Q59="",Q60=""),"",IFERROR(Q59/Q60,0))</f>
        <v>0.29850746268656714</v>
      </c>
      <c r="R61" s="357"/>
      <c r="S61" s="135">
        <f>IF(OR(S59="",S60=""),"",IFERROR(S59/S60,0))</f>
        <v>0.29850746268656714</v>
      </c>
      <c r="T61" s="135" t="str">
        <f>IF(OR(T59="",T60=""),"",IFERROR(T59/T60,0))</f>
        <v/>
      </c>
      <c r="U61" s="357"/>
      <c r="V61" s="135">
        <f>IF(OR(V59="",V60=""),"",IFERROR(V59/V60,0))</f>
        <v>0.1044776119402985</v>
      </c>
      <c r="W61" s="135" t="str">
        <f>IF(OR(W59="",W60=""),"",IFERROR(W59/W60,0))</f>
        <v/>
      </c>
      <c r="X61" s="357"/>
      <c r="Y61" s="135">
        <f>(Y59/Y60)*100%</f>
        <v>1</v>
      </c>
      <c r="Z61" s="135">
        <f>(Z59/Z60)</f>
        <v>0</v>
      </c>
      <c r="AA61" s="357"/>
      <c r="AB61" s="170"/>
      <c r="AC61" s="173"/>
    </row>
    <row r="62" spans="1:29" s="4" customFormat="1" ht="30" customHeight="1" thickBot="1" x14ac:dyDescent="0.35">
      <c r="A62" s="211" t="s">
        <v>262</v>
      </c>
      <c r="B62" s="212"/>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row>
    <row r="63" spans="1:29" ht="30" customHeight="1" x14ac:dyDescent="0.25">
      <c r="A63" s="213" t="s">
        <v>179</v>
      </c>
      <c r="B63" s="236" t="s">
        <v>125</v>
      </c>
      <c r="C63" s="236" t="s">
        <v>126</v>
      </c>
      <c r="D63" s="236" t="s">
        <v>129</v>
      </c>
      <c r="E63" s="236" t="s">
        <v>60</v>
      </c>
      <c r="F63" s="192">
        <v>2132</v>
      </c>
      <c r="G63" s="198">
        <v>4684</v>
      </c>
      <c r="H63" s="201">
        <f>IFERROR(F63/G63,"")</f>
        <v>0.45516652433817251</v>
      </c>
      <c r="I63" s="204">
        <v>2500</v>
      </c>
      <c r="J63" s="207">
        <v>4654</v>
      </c>
      <c r="K63" s="201">
        <f>IFERROR(I63/J63-1,"")</f>
        <v>-0.46282767511817791</v>
      </c>
      <c r="L63" s="25" t="s">
        <v>0</v>
      </c>
      <c r="M63" s="150">
        <v>1200</v>
      </c>
      <c r="N63" s="106">
        <v>1205</v>
      </c>
      <c r="O63" s="210">
        <f>IF(N63&gt;=0,IFERROR(N63/M63,0),"")</f>
        <v>1.0041666666666667</v>
      </c>
      <c r="P63" s="125">
        <v>1252</v>
      </c>
      <c r="Q63" s="125">
        <v>1252</v>
      </c>
      <c r="R63" s="210">
        <f>IF(Q63&gt;=0,IFERROR(Q63/P63,0),"")</f>
        <v>1</v>
      </c>
      <c r="S63" s="125">
        <v>1200</v>
      </c>
      <c r="T63" s="82"/>
      <c r="U63" s="210">
        <f>IF(T63&gt;=0,IFERROR(T63/S63,0),"")</f>
        <v>0</v>
      </c>
      <c r="V63" s="125">
        <v>50</v>
      </c>
      <c r="W63" s="82"/>
      <c r="X63" s="210">
        <f>IF(W63&gt;=0,IFERROR(W63/V63,0),"")</f>
        <v>0</v>
      </c>
      <c r="Y63" s="79">
        <v>3702</v>
      </c>
      <c r="Z63" s="80"/>
      <c r="AA63" s="363">
        <f>IF(AND(Z63&lt;0.000000000001,Y63&lt;0.000000000000001),"",IFERROR(Z63/Y63,0))</f>
        <v>0</v>
      </c>
      <c r="AB63" s="168" t="s">
        <v>238</v>
      </c>
      <c r="AC63" s="171" t="s">
        <v>60</v>
      </c>
    </row>
    <row r="64" spans="1:29" ht="33" customHeight="1" x14ac:dyDescent="0.25">
      <c r="A64" s="214"/>
      <c r="B64" s="237"/>
      <c r="C64" s="237"/>
      <c r="D64" s="237"/>
      <c r="E64" s="237"/>
      <c r="F64" s="193"/>
      <c r="G64" s="199"/>
      <c r="H64" s="202"/>
      <c r="I64" s="205"/>
      <c r="J64" s="208"/>
      <c r="K64" s="202"/>
      <c r="L64" s="26" t="s">
        <v>1</v>
      </c>
      <c r="M64" s="147">
        <v>2500</v>
      </c>
      <c r="N64" s="98">
        <f>IF(N63="","",M64)</f>
        <v>2500</v>
      </c>
      <c r="O64" s="181"/>
      <c r="P64" s="124">
        <v>2500</v>
      </c>
      <c r="Q64" s="74">
        <f>IF(Q63="","",P64)</f>
        <v>2500</v>
      </c>
      <c r="R64" s="181"/>
      <c r="S64" s="124">
        <v>2500</v>
      </c>
      <c r="T64" s="74" t="str">
        <f>IF(T63="","",S64)</f>
        <v/>
      </c>
      <c r="U64" s="181"/>
      <c r="V64" s="124">
        <v>2500</v>
      </c>
      <c r="W64" s="74" t="str">
        <f>IF(W63="","",V64)</f>
        <v/>
      </c>
      <c r="X64" s="181"/>
      <c r="Y64" s="76">
        <f>J63</f>
        <v>4654</v>
      </c>
      <c r="Z64" s="76">
        <v>5859</v>
      </c>
      <c r="AA64" s="361"/>
      <c r="AB64" s="169"/>
      <c r="AC64" s="172"/>
    </row>
    <row r="65" spans="1:29" ht="30" customHeight="1" thickBot="1" x14ac:dyDescent="0.3">
      <c r="A65" s="215"/>
      <c r="B65" s="238"/>
      <c r="C65" s="238"/>
      <c r="D65" s="238"/>
      <c r="E65" s="238"/>
      <c r="F65" s="194"/>
      <c r="G65" s="200"/>
      <c r="H65" s="203"/>
      <c r="I65" s="206"/>
      <c r="J65" s="209"/>
      <c r="K65" s="203"/>
      <c r="L65" s="27" t="s">
        <v>11</v>
      </c>
      <c r="M65" s="148">
        <f>IF(OR(M63="",M64=""),"",IFERROR(M63/M64,0))</f>
        <v>0.48</v>
      </c>
      <c r="N65" s="101">
        <f>IF(OR(N63="",N64=""),"",IFERROR(N63/N64,0))</f>
        <v>0.48199999999999998</v>
      </c>
      <c r="O65" s="182"/>
      <c r="P65" s="118">
        <f>IF(OR(P63="",P64=""),"",IFERROR(P63/P64,0))</f>
        <v>0.50080000000000002</v>
      </c>
      <c r="Q65" s="78">
        <f>IF(OR(Q63="",Q64=""),"",IFERROR(Q63/Q64,0))</f>
        <v>0.50080000000000002</v>
      </c>
      <c r="R65" s="182"/>
      <c r="S65" s="118">
        <f>IF(OR(S63="",S64=""),"",IFERROR(S63/S64,0))</f>
        <v>0.48</v>
      </c>
      <c r="T65" s="78"/>
      <c r="U65" s="182"/>
      <c r="V65" s="118">
        <f>IF(OR(V63="",V64=""),"",IFERROR(V63/V64,0))</f>
        <v>0.02</v>
      </c>
      <c r="W65" s="78" t="str">
        <f>IF(OR(W63="",W64=""),"",IFERROR(W63/W64,0))</f>
        <v/>
      </c>
      <c r="X65" s="182"/>
      <c r="Y65" s="135">
        <f>(Y63/Y64)*100%</f>
        <v>0.79544477868500219</v>
      </c>
      <c r="Z65" s="135">
        <f>(Z63/Z64)</f>
        <v>0</v>
      </c>
      <c r="AA65" s="357"/>
      <c r="AB65" s="170"/>
      <c r="AC65" s="173"/>
    </row>
    <row r="66" spans="1:29" ht="30" customHeight="1" thickBot="1" x14ac:dyDescent="0.3">
      <c r="A66" s="233" t="s">
        <v>15</v>
      </c>
      <c r="B66" s="212"/>
      <c r="C66" s="212"/>
      <c r="D66" s="212"/>
      <c r="E66" s="212"/>
      <c r="F66" s="212"/>
      <c r="G66" s="212"/>
      <c r="H66" s="212"/>
      <c r="I66" s="212"/>
      <c r="J66" s="212"/>
      <c r="K66" s="212"/>
      <c r="L66" s="212"/>
      <c r="M66" s="234"/>
      <c r="N66" s="234"/>
      <c r="O66" s="234"/>
      <c r="P66" s="234"/>
      <c r="Q66" s="234"/>
      <c r="R66" s="234"/>
      <c r="S66" s="234"/>
      <c r="T66" s="234"/>
      <c r="U66" s="234"/>
      <c r="V66" s="212"/>
      <c r="W66" s="212"/>
      <c r="X66" s="212"/>
      <c r="Y66" s="234"/>
      <c r="Z66" s="212"/>
      <c r="AA66" s="212"/>
      <c r="AB66" s="212"/>
      <c r="AC66" s="235"/>
    </row>
    <row r="67" spans="1:29" ht="33.75" customHeight="1" x14ac:dyDescent="0.25">
      <c r="A67" s="213" t="s">
        <v>179</v>
      </c>
      <c r="B67" s="187" t="s">
        <v>134</v>
      </c>
      <c r="C67" s="187" t="s">
        <v>126</v>
      </c>
      <c r="D67" s="187" t="s">
        <v>127</v>
      </c>
      <c r="E67" s="187" t="s">
        <v>242</v>
      </c>
      <c r="F67" s="192">
        <v>4684</v>
      </c>
      <c r="G67" s="198">
        <v>350</v>
      </c>
      <c r="H67" s="201">
        <f>IFERROR((F67/G67)/100,"")</f>
        <v>0.13382857142857144</v>
      </c>
      <c r="I67" s="204">
        <v>4654</v>
      </c>
      <c r="J67" s="207">
        <v>355</v>
      </c>
      <c r="K67" s="201">
        <f>IFERROR((I67/J67)/100,"")</f>
        <v>0.13109859154929576</v>
      </c>
      <c r="L67" s="28" t="s">
        <v>0</v>
      </c>
      <c r="M67" s="150">
        <v>0</v>
      </c>
      <c r="N67" s="106">
        <v>0</v>
      </c>
      <c r="O67" s="364">
        <f>IF(N67&gt;=0,IFERROR(N67/M67,0),"")</f>
        <v>0</v>
      </c>
      <c r="P67" s="123">
        <v>0</v>
      </c>
      <c r="Q67" s="70">
        <v>0</v>
      </c>
      <c r="R67" s="130"/>
      <c r="S67" s="129">
        <v>0</v>
      </c>
      <c r="T67" s="130"/>
      <c r="U67" s="130"/>
      <c r="V67" s="123">
        <v>355</v>
      </c>
      <c r="W67" s="71"/>
      <c r="X67" s="180">
        <f>IF(W68&gt;=0,IFERROR(W68/V68,0),"")</f>
        <v>0</v>
      </c>
      <c r="Y67" s="79">
        <f>V67</f>
        <v>355</v>
      </c>
      <c r="Z67" s="80"/>
      <c r="AA67" s="355">
        <f>IF(AND(Z68&lt;0.000000000001,Y68&lt;0.000000000000001),"",IFERROR(Z68/Y68,0))</f>
        <v>0</v>
      </c>
      <c r="AB67" s="169" t="s">
        <v>239</v>
      </c>
      <c r="AC67" s="172" t="s">
        <v>256</v>
      </c>
    </row>
    <row r="68" spans="1:29" ht="33.75" customHeight="1" x14ac:dyDescent="0.25">
      <c r="A68" s="214"/>
      <c r="B68" s="187"/>
      <c r="C68" s="187"/>
      <c r="D68" s="187"/>
      <c r="E68" s="187"/>
      <c r="F68" s="193"/>
      <c r="G68" s="199"/>
      <c r="H68" s="202"/>
      <c r="I68" s="205"/>
      <c r="J68" s="208"/>
      <c r="K68" s="202"/>
      <c r="L68" s="26" t="s">
        <v>1</v>
      </c>
      <c r="M68" s="147">
        <v>0</v>
      </c>
      <c r="N68" s="98">
        <f>IF(N67="","",M68)</f>
        <v>0</v>
      </c>
      <c r="O68" s="365"/>
      <c r="P68" s="124">
        <v>0</v>
      </c>
      <c r="Q68" s="74">
        <f>IF(Q67="","",P68)</f>
        <v>0</v>
      </c>
      <c r="R68" s="130"/>
      <c r="S68" s="129"/>
      <c r="T68" s="130"/>
      <c r="U68" s="130"/>
      <c r="V68" s="124">
        <v>355</v>
      </c>
      <c r="W68" s="74" t="str">
        <f>IF(W67="","",V68)</f>
        <v/>
      </c>
      <c r="X68" s="181"/>
      <c r="Y68" s="76">
        <f>J67</f>
        <v>355</v>
      </c>
      <c r="Z68" s="76" t="str">
        <f>W68</f>
        <v/>
      </c>
      <c r="AA68" s="356"/>
      <c r="AB68" s="169"/>
      <c r="AC68" s="172"/>
    </row>
    <row r="69" spans="1:29" ht="33.75" customHeight="1" thickBot="1" x14ac:dyDescent="0.3">
      <c r="A69" s="215"/>
      <c r="B69" s="188"/>
      <c r="C69" s="188"/>
      <c r="D69" s="188"/>
      <c r="E69" s="188"/>
      <c r="F69" s="194"/>
      <c r="G69" s="200"/>
      <c r="H69" s="203"/>
      <c r="I69" s="206"/>
      <c r="J69" s="209"/>
      <c r="K69" s="203"/>
      <c r="L69" s="27" t="s">
        <v>11</v>
      </c>
      <c r="M69" s="148">
        <f>IF(OR(M67="",M68=""),"",IFERROR(M67/M68,0))</f>
        <v>0</v>
      </c>
      <c r="N69" s="101">
        <f>IF(OR(N67="",N68=""),"",IFERROR(N67/N68,0))</f>
        <v>0</v>
      </c>
      <c r="O69" s="366"/>
      <c r="P69" s="117">
        <f>IF(OR(P67="",P68=""),"",IFERROR(P67/P68,0))</f>
        <v>0</v>
      </c>
      <c r="Q69" s="78">
        <f>IF(OR(Q67="",Q68=""),"",IFERROR(Q67/Q68,0))</f>
        <v>0</v>
      </c>
      <c r="R69" s="130"/>
      <c r="S69" s="129"/>
      <c r="T69" s="130"/>
      <c r="U69" s="130"/>
      <c r="V69" s="128">
        <f>IF(OR(V67="",V68=""),"",IFERROR(V68/V67,0))</f>
        <v>1</v>
      </c>
      <c r="W69" s="87" t="str">
        <f>IF(OR(W67="",W68=""),"",IFERROR(W67/W68,0))</f>
        <v/>
      </c>
      <c r="X69" s="182"/>
      <c r="Y69" s="135">
        <f>IFERROR((Y68/Y67),"")</f>
        <v>1</v>
      </c>
      <c r="Z69" s="135" t="str">
        <f>IF(OR(Z67="",Z68=""),"",IFERROR(Z67/Z68,0))</f>
        <v/>
      </c>
      <c r="AA69" s="357"/>
      <c r="AB69" s="170"/>
      <c r="AC69" s="173"/>
    </row>
    <row r="70" spans="1:29" s="4" customFormat="1" ht="30" customHeight="1" thickBot="1" x14ac:dyDescent="0.35">
      <c r="A70" s="211" t="s">
        <v>18</v>
      </c>
      <c r="B70" s="212"/>
      <c r="C70" s="212"/>
      <c r="D70" s="212"/>
      <c r="E70" s="212"/>
      <c r="F70" s="212"/>
      <c r="G70" s="212"/>
      <c r="H70" s="212"/>
      <c r="I70" s="212"/>
      <c r="J70" s="212"/>
      <c r="K70" s="212"/>
      <c r="L70" s="212"/>
      <c r="M70" s="212"/>
      <c r="N70" s="212"/>
      <c r="O70" s="212"/>
      <c r="P70" s="212"/>
      <c r="Q70" s="212"/>
      <c r="R70" s="212"/>
      <c r="S70" s="212"/>
      <c r="T70" s="212"/>
      <c r="U70" s="212"/>
      <c r="V70" s="212"/>
      <c r="W70" s="212"/>
      <c r="X70" s="212"/>
      <c r="Y70" s="212"/>
      <c r="Z70" s="212"/>
      <c r="AA70" s="212"/>
      <c r="AB70" s="212"/>
      <c r="AC70" s="212"/>
    </row>
    <row r="71" spans="1:29" ht="39" customHeight="1" x14ac:dyDescent="0.25">
      <c r="A71" s="213" t="s">
        <v>179</v>
      </c>
      <c r="B71" s="186" t="s">
        <v>138</v>
      </c>
      <c r="C71" s="186" t="s">
        <v>139</v>
      </c>
      <c r="D71" s="186" t="s">
        <v>140</v>
      </c>
      <c r="E71" s="186" t="s">
        <v>26</v>
      </c>
      <c r="F71" s="216">
        <v>25</v>
      </c>
      <c r="G71" s="219">
        <v>25</v>
      </c>
      <c r="H71" s="201">
        <f>IFERROR(F71/G71-1,"")</f>
        <v>0</v>
      </c>
      <c r="I71" s="204">
        <v>25</v>
      </c>
      <c r="J71" s="207">
        <v>25</v>
      </c>
      <c r="K71" s="201">
        <f>IFERROR(I71/J71-1,"")</f>
        <v>0</v>
      </c>
      <c r="L71" s="25" t="s">
        <v>0</v>
      </c>
      <c r="M71" s="150">
        <v>6</v>
      </c>
      <c r="N71" s="106">
        <v>6</v>
      </c>
      <c r="O71" s="210">
        <f>IF(N71&gt;=0,IFERROR(N71/M71,0),"")</f>
        <v>1</v>
      </c>
      <c r="P71" s="125">
        <v>6</v>
      </c>
      <c r="Q71" s="85">
        <v>6</v>
      </c>
      <c r="R71" s="210">
        <f>IF(Q71&gt;=0,IFERROR(Q71/P71,0),"")</f>
        <v>1</v>
      </c>
      <c r="S71" s="125">
        <v>6</v>
      </c>
      <c r="T71" s="73"/>
      <c r="U71" s="210">
        <f>IF(T71&gt;=0,IFERROR(T71/S71,0),"")</f>
        <v>0</v>
      </c>
      <c r="V71" s="125">
        <v>7</v>
      </c>
      <c r="W71" s="82"/>
      <c r="X71" s="210">
        <f>IF(W71&gt;=0,IFERROR(W71/V71,0),"")</f>
        <v>0</v>
      </c>
      <c r="Y71" s="79">
        <f>M71+P71+S71+V71</f>
        <v>25</v>
      </c>
      <c r="Z71" s="80"/>
      <c r="AA71" s="363">
        <f>IF(AND(Z71&lt;0.000000000001,Y71&lt;0.000000000000001),"",IFERROR(Z71/Y71,0))</f>
        <v>0</v>
      </c>
      <c r="AB71" s="168" t="s">
        <v>259</v>
      </c>
      <c r="AC71" s="171" t="s">
        <v>26</v>
      </c>
    </row>
    <row r="72" spans="1:29" ht="39" customHeight="1" x14ac:dyDescent="0.25">
      <c r="A72" s="214"/>
      <c r="B72" s="187"/>
      <c r="C72" s="187"/>
      <c r="D72" s="187"/>
      <c r="E72" s="187"/>
      <c r="F72" s="217"/>
      <c r="G72" s="220"/>
      <c r="H72" s="202"/>
      <c r="I72" s="205"/>
      <c r="J72" s="208"/>
      <c r="K72" s="202"/>
      <c r="L72" s="26" t="s">
        <v>1</v>
      </c>
      <c r="M72" s="147">
        <v>25</v>
      </c>
      <c r="N72" s="98">
        <f>IF(N71="","",M72)</f>
        <v>25</v>
      </c>
      <c r="O72" s="181"/>
      <c r="P72" s="124">
        <v>25</v>
      </c>
      <c r="Q72" s="74">
        <f>IF(Q71="","",P72)</f>
        <v>25</v>
      </c>
      <c r="R72" s="181"/>
      <c r="S72" s="124">
        <v>25</v>
      </c>
      <c r="T72" s="74" t="str">
        <f>IF(T71="","",S72)</f>
        <v/>
      </c>
      <c r="U72" s="181"/>
      <c r="V72" s="124">
        <v>25</v>
      </c>
      <c r="W72" s="74" t="str">
        <f>IF(W71="","",V72)</f>
        <v/>
      </c>
      <c r="X72" s="181"/>
      <c r="Y72" s="76">
        <f>J71</f>
        <v>25</v>
      </c>
      <c r="Z72" s="76">
        <f>Y72</f>
        <v>25</v>
      </c>
      <c r="AA72" s="361"/>
      <c r="AB72" s="169"/>
      <c r="AC72" s="172"/>
    </row>
    <row r="73" spans="1:29" ht="39" customHeight="1" thickBot="1" x14ac:dyDescent="0.3">
      <c r="A73" s="215"/>
      <c r="B73" s="188"/>
      <c r="C73" s="188"/>
      <c r="D73" s="188"/>
      <c r="E73" s="188"/>
      <c r="F73" s="218"/>
      <c r="G73" s="221"/>
      <c r="H73" s="203"/>
      <c r="I73" s="206"/>
      <c r="J73" s="209"/>
      <c r="K73" s="203"/>
      <c r="L73" s="27" t="s">
        <v>11</v>
      </c>
      <c r="M73" s="148">
        <f>IF(OR(M71="",M72=""),"",IFERROR(M71/M72,0))</f>
        <v>0.24</v>
      </c>
      <c r="N73" s="101">
        <f>IF(OR(N71="",N72=""),"",IFERROR(N71/N72,0))</f>
        <v>0.24</v>
      </c>
      <c r="O73" s="182"/>
      <c r="P73" s="118">
        <f>IF(OR(P71="",P72=""),"",IFERROR(P71/P72,0))</f>
        <v>0.24</v>
      </c>
      <c r="Q73" s="78">
        <f>IF(OR(Q71="",Q72=""),"",IFERROR(Q71/Q72,0))</f>
        <v>0.24</v>
      </c>
      <c r="R73" s="182"/>
      <c r="S73" s="118">
        <f>IF(OR(S71="",S72=""),"",IFERROR(S71/S72,0))</f>
        <v>0.24</v>
      </c>
      <c r="T73" s="78" t="str">
        <f>IF(OR(T71="",T72=""),"",IFERROR(T71/T72,0))</f>
        <v/>
      </c>
      <c r="U73" s="182"/>
      <c r="V73" s="118">
        <f>IF(OR(V71="",V72=""),"",IFERROR(V71/V72,0))</f>
        <v>0.28000000000000003</v>
      </c>
      <c r="W73" s="78" t="str">
        <f>IF(OR(W71="",W72=""),"",IFERROR(W71/W72,0))</f>
        <v/>
      </c>
      <c r="X73" s="182"/>
      <c r="Y73" s="135">
        <f>(Y71/Y72)*100%</f>
        <v>1</v>
      </c>
      <c r="Z73" s="135">
        <f>(Z71/Z72)</f>
        <v>0</v>
      </c>
      <c r="AA73" s="357"/>
      <c r="AB73" s="170"/>
      <c r="AC73" s="173"/>
    </row>
    <row r="74" spans="1:29" ht="30" customHeight="1" x14ac:dyDescent="0.25">
      <c r="A74" s="213" t="s">
        <v>179</v>
      </c>
      <c r="B74" s="186" t="s">
        <v>141</v>
      </c>
      <c r="C74" s="186" t="s">
        <v>63</v>
      </c>
      <c r="D74" s="189" t="s">
        <v>172</v>
      </c>
      <c r="E74" s="186" t="s">
        <v>26</v>
      </c>
      <c r="F74" s="216">
        <v>25</v>
      </c>
      <c r="G74" s="219">
        <v>25</v>
      </c>
      <c r="H74" s="201">
        <f>IFERROR(F74/G74-1,"")</f>
        <v>0</v>
      </c>
      <c r="I74" s="204">
        <v>25</v>
      </c>
      <c r="J74" s="207">
        <v>25</v>
      </c>
      <c r="K74" s="201">
        <f>IFERROR(I74/J74-1,"")</f>
        <v>0</v>
      </c>
      <c r="L74" s="25" t="s">
        <v>0</v>
      </c>
      <c r="M74" s="150">
        <v>7</v>
      </c>
      <c r="N74" s="106">
        <v>7</v>
      </c>
      <c r="O74" s="210">
        <f>IF(N74&gt;=0,IFERROR(N74/M74,0),"")</f>
        <v>1</v>
      </c>
      <c r="P74" s="125">
        <v>6</v>
      </c>
      <c r="Q74" s="85">
        <v>6</v>
      </c>
      <c r="R74" s="210">
        <f>IF(Q74&gt;=0,IFERROR(Q74/P74,0),"")</f>
        <v>1</v>
      </c>
      <c r="S74" s="119">
        <v>6</v>
      </c>
      <c r="T74" s="73"/>
      <c r="U74" s="210">
        <f>IF(T74&gt;=0,IFERROR(T74/S74,0),"")</f>
        <v>0</v>
      </c>
      <c r="V74" s="119">
        <v>6</v>
      </c>
      <c r="W74" s="82"/>
      <c r="X74" s="210">
        <f>IF(W74&gt;=0,IFERROR(W74/V74,0),"")</f>
        <v>0</v>
      </c>
      <c r="Y74" s="79">
        <v>25</v>
      </c>
      <c r="Z74" s="80"/>
      <c r="AA74" s="363">
        <f>IF(AND(Z74&lt;0.000000000001,Y74&lt;0.000000000000001),"",IFERROR(Z74/Y74,0))</f>
        <v>0</v>
      </c>
      <c r="AB74" s="168" t="s">
        <v>240</v>
      </c>
      <c r="AC74" s="171" t="s">
        <v>26</v>
      </c>
    </row>
    <row r="75" spans="1:29" ht="30" customHeight="1" x14ac:dyDescent="0.25">
      <c r="A75" s="214"/>
      <c r="B75" s="187"/>
      <c r="C75" s="187"/>
      <c r="D75" s="190"/>
      <c r="E75" s="187"/>
      <c r="F75" s="217"/>
      <c r="G75" s="220"/>
      <c r="H75" s="202"/>
      <c r="I75" s="205"/>
      <c r="J75" s="208"/>
      <c r="K75" s="202"/>
      <c r="L75" s="26" t="s">
        <v>1</v>
      </c>
      <c r="M75" s="147">
        <v>25</v>
      </c>
      <c r="N75" s="98">
        <f>IF(N74="","",M75)</f>
        <v>25</v>
      </c>
      <c r="O75" s="181"/>
      <c r="P75" s="124">
        <v>25</v>
      </c>
      <c r="Q75" s="74">
        <f>IF(Q74="","",P75)</f>
        <v>25</v>
      </c>
      <c r="R75" s="181"/>
      <c r="S75" s="116">
        <v>25</v>
      </c>
      <c r="T75" s="74" t="str">
        <f>IF(T74="","",S75)</f>
        <v/>
      </c>
      <c r="U75" s="181"/>
      <c r="V75" s="116">
        <v>25</v>
      </c>
      <c r="W75" s="74" t="str">
        <f>IF(W74="","",V75)</f>
        <v/>
      </c>
      <c r="X75" s="181"/>
      <c r="Y75" s="76">
        <f>J74</f>
        <v>25</v>
      </c>
      <c r="Z75" s="76">
        <f>Y75</f>
        <v>25</v>
      </c>
      <c r="AA75" s="361"/>
      <c r="AB75" s="169"/>
      <c r="AC75" s="172"/>
    </row>
    <row r="76" spans="1:29" ht="30" customHeight="1" thickBot="1" x14ac:dyDescent="0.3">
      <c r="A76" s="215"/>
      <c r="B76" s="188"/>
      <c r="C76" s="188"/>
      <c r="D76" s="191"/>
      <c r="E76" s="188"/>
      <c r="F76" s="218"/>
      <c r="G76" s="221"/>
      <c r="H76" s="203"/>
      <c r="I76" s="206"/>
      <c r="J76" s="209"/>
      <c r="K76" s="203"/>
      <c r="L76" s="27" t="s">
        <v>11</v>
      </c>
      <c r="M76" s="148">
        <f>IF(OR(M74="",M75=""),"",IFERROR(M74/M75,0))</f>
        <v>0.28000000000000003</v>
      </c>
      <c r="N76" s="101">
        <f>IF(OR(N74="",N75=""),"",IFERROR(N74/N75,0))</f>
        <v>0.28000000000000003</v>
      </c>
      <c r="O76" s="182"/>
      <c r="P76" s="118">
        <f>IF(OR(P74="",P75=""),"",IFERROR(P74/P75,0))</f>
        <v>0.24</v>
      </c>
      <c r="Q76" s="78">
        <f>IF(OR(Q74="",Q75=""),"",IFERROR(Q74/Q75,0))</f>
        <v>0.24</v>
      </c>
      <c r="R76" s="182"/>
      <c r="S76" s="118">
        <f>IF(OR(S74="",S75=""),"",IFERROR(S74/S75,0))</f>
        <v>0.24</v>
      </c>
      <c r="T76" s="78" t="str">
        <f>IF(OR(T74="",T75=""),"",IFERROR(T74/T75,0))</f>
        <v/>
      </c>
      <c r="U76" s="182"/>
      <c r="V76" s="118">
        <f>IF(OR(V74="",V75=""),"",IFERROR(V74/V75,0))</f>
        <v>0.24</v>
      </c>
      <c r="W76" s="78" t="str">
        <f>IF(OR(W74="",W75=""),"",IFERROR(W74/W75,0))</f>
        <v/>
      </c>
      <c r="X76" s="182"/>
      <c r="Y76" s="135">
        <f>(Y74/Y75)*100%</f>
        <v>1</v>
      </c>
      <c r="Z76" s="135">
        <f>(Z74/Z75)</f>
        <v>0</v>
      </c>
      <c r="AA76" s="357"/>
      <c r="AB76" s="170"/>
      <c r="AC76" s="173"/>
    </row>
    <row r="77" spans="1:29" s="4" customFormat="1" ht="30" customHeight="1" thickBot="1" x14ac:dyDescent="0.35">
      <c r="A77" s="211" t="s">
        <v>19</v>
      </c>
      <c r="B77" s="212"/>
      <c r="C77" s="212"/>
      <c r="D77" s="212"/>
      <c r="E77" s="212"/>
      <c r="F77" s="212"/>
      <c r="G77" s="212"/>
      <c r="H77" s="212"/>
      <c r="I77" s="212"/>
      <c r="J77" s="212"/>
      <c r="K77" s="212"/>
      <c r="L77" s="212"/>
      <c r="M77" s="212"/>
      <c r="N77" s="212"/>
      <c r="O77" s="212"/>
      <c r="P77" s="212"/>
      <c r="Q77" s="212"/>
      <c r="R77" s="212"/>
      <c r="S77" s="212"/>
      <c r="T77" s="212"/>
      <c r="U77" s="212"/>
      <c r="V77" s="212"/>
      <c r="W77" s="212"/>
      <c r="X77" s="212"/>
      <c r="Y77" s="212"/>
      <c r="Z77" s="212"/>
      <c r="AA77" s="212"/>
      <c r="AB77" s="212"/>
      <c r="AC77" s="212"/>
    </row>
    <row r="78" spans="1:29" ht="30" customHeight="1" x14ac:dyDescent="0.25">
      <c r="A78" s="183" t="s">
        <v>197</v>
      </c>
      <c r="B78" s="186" t="s">
        <v>144</v>
      </c>
      <c r="C78" s="186" t="s">
        <v>145</v>
      </c>
      <c r="D78" s="189" t="s">
        <v>20</v>
      </c>
      <c r="E78" s="186" t="s">
        <v>60</v>
      </c>
      <c r="F78" s="174">
        <v>22</v>
      </c>
      <c r="G78" s="174">
        <v>20</v>
      </c>
      <c r="H78" s="177">
        <f t="shared" ref="H78" si="3">IFERROR(F78/G78-1,"")</f>
        <v>0.10000000000000009</v>
      </c>
      <c r="I78" s="174">
        <v>20</v>
      </c>
      <c r="J78" s="174">
        <v>22</v>
      </c>
      <c r="K78" s="177">
        <f t="shared" ref="K78" si="4">IFERROR(I78/J78-1,"")</f>
        <v>-9.0909090909090939E-2</v>
      </c>
      <c r="L78" s="38" t="s">
        <v>0</v>
      </c>
      <c r="M78" s="146">
        <v>0</v>
      </c>
      <c r="N78" s="95">
        <v>0</v>
      </c>
      <c r="O78" s="364">
        <f>IF(N78&gt;=0,IFERROR(N78/M78,0),"")</f>
        <v>0</v>
      </c>
      <c r="P78" s="123">
        <v>53</v>
      </c>
      <c r="Q78" s="70">
        <v>53</v>
      </c>
      <c r="R78" s="180"/>
      <c r="S78" s="123">
        <v>0</v>
      </c>
      <c r="T78" s="70"/>
      <c r="U78" s="180"/>
      <c r="V78" s="123">
        <v>0</v>
      </c>
      <c r="W78" s="70"/>
      <c r="X78" s="180">
        <f>IF(W78&gt;=0,IFERROR(W78/V78,0),"")</f>
        <v>0</v>
      </c>
      <c r="Y78" s="79">
        <v>53</v>
      </c>
      <c r="Z78" s="80"/>
      <c r="AA78" s="352">
        <f>IF(AND(Z78&lt;0.000000000001,Y78&lt;0.000000000000001),"",IFERROR(Z78/Y78,0))</f>
        <v>0</v>
      </c>
      <c r="AB78" s="168" t="s">
        <v>257</v>
      </c>
      <c r="AC78" s="171" t="s">
        <v>60</v>
      </c>
    </row>
    <row r="79" spans="1:29" ht="30" customHeight="1" x14ac:dyDescent="0.25">
      <c r="A79" s="184"/>
      <c r="B79" s="187"/>
      <c r="C79" s="187"/>
      <c r="D79" s="190"/>
      <c r="E79" s="187"/>
      <c r="F79" s="175"/>
      <c r="G79" s="175"/>
      <c r="H79" s="178"/>
      <c r="I79" s="175"/>
      <c r="J79" s="175"/>
      <c r="K79" s="178"/>
      <c r="L79" s="39" t="s">
        <v>1</v>
      </c>
      <c r="M79" s="147">
        <v>0</v>
      </c>
      <c r="N79" s="98">
        <f>IF(N78="","",M79)</f>
        <v>0</v>
      </c>
      <c r="O79" s="365"/>
      <c r="P79" s="124">
        <v>0</v>
      </c>
      <c r="Q79" s="74">
        <f>IF(Q78="","",P79)</f>
        <v>0</v>
      </c>
      <c r="R79" s="181"/>
      <c r="S79" s="124">
        <v>20</v>
      </c>
      <c r="T79" s="74" t="str">
        <f>IF(T78="","",S79)</f>
        <v/>
      </c>
      <c r="U79" s="181"/>
      <c r="V79" s="124">
        <v>0</v>
      </c>
      <c r="W79" s="74" t="str">
        <f>IF(W78="","",V79)</f>
        <v/>
      </c>
      <c r="X79" s="181"/>
      <c r="Y79" s="76">
        <f>J78</f>
        <v>22</v>
      </c>
      <c r="Z79" s="76">
        <f>Y79</f>
        <v>22</v>
      </c>
      <c r="AA79" s="353"/>
      <c r="AB79" s="169"/>
      <c r="AC79" s="172"/>
    </row>
    <row r="80" spans="1:29" ht="36" customHeight="1" thickBot="1" x14ac:dyDescent="0.3">
      <c r="A80" s="185"/>
      <c r="B80" s="188"/>
      <c r="C80" s="188"/>
      <c r="D80" s="191"/>
      <c r="E80" s="188"/>
      <c r="F80" s="176"/>
      <c r="G80" s="176"/>
      <c r="H80" s="179"/>
      <c r="I80" s="176"/>
      <c r="J80" s="176"/>
      <c r="K80" s="179"/>
      <c r="L80" s="40" t="s">
        <v>11</v>
      </c>
      <c r="M80" s="148">
        <f>IF(OR(M78="",M79=""),"",IFERROR(M78/M79,0))</f>
        <v>0</v>
      </c>
      <c r="N80" s="101">
        <f>IF(OR(N78="",N79=""),"",IFERROR(N78/N79,0))</f>
        <v>0</v>
      </c>
      <c r="O80" s="366"/>
      <c r="P80" s="117">
        <f>IF(OR(P78="",P79=""),"",IFERROR(P78/P79,0))</f>
        <v>0</v>
      </c>
      <c r="Q80" s="78">
        <f>IF(OR(Q78="",Q79=""),"",IFERROR(Q78/Q79,0))</f>
        <v>0</v>
      </c>
      <c r="R80" s="182"/>
      <c r="S80" s="117">
        <f>IF(OR(S78="",S79=""),"",IFERROR(S78/S79,0))</f>
        <v>0</v>
      </c>
      <c r="T80" s="78" t="str">
        <f>IF(OR(T78="",T79=""),"",IFERROR(T78/T79,0))</f>
        <v/>
      </c>
      <c r="U80" s="182"/>
      <c r="V80" s="117">
        <f>IF(OR(V78="",V79=""),"",IFERROR(V78/V79,0))</f>
        <v>0</v>
      </c>
      <c r="W80" s="78" t="str">
        <f>IF(OR(W78="",W79=""),"",IFERROR(W78/W79,0))</f>
        <v/>
      </c>
      <c r="X80" s="182"/>
      <c r="Y80" s="135">
        <f>(Y78/Y79)*100%</f>
        <v>2.4090909090909092</v>
      </c>
      <c r="Z80" s="135">
        <f>(Z78/Z79)*100%</f>
        <v>0</v>
      </c>
      <c r="AA80" s="354"/>
      <c r="AB80" s="170"/>
      <c r="AC80" s="173"/>
    </row>
    <row r="81" spans="1:29" ht="30" customHeight="1" x14ac:dyDescent="0.25">
      <c r="A81" s="183" t="s">
        <v>65</v>
      </c>
      <c r="B81" s="186" t="s">
        <v>211</v>
      </c>
      <c r="C81" s="186" t="s">
        <v>151</v>
      </c>
      <c r="D81" s="186" t="s">
        <v>154</v>
      </c>
      <c r="E81" s="186" t="s">
        <v>60</v>
      </c>
      <c r="F81" s="174">
        <v>20</v>
      </c>
      <c r="G81" s="174">
        <v>17</v>
      </c>
      <c r="H81" s="177">
        <f t="shared" ref="H81" si="5">IFERROR(F81/G81-1,"")</f>
        <v>0.17647058823529416</v>
      </c>
      <c r="I81" s="174">
        <v>17</v>
      </c>
      <c r="J81" s="174">
        <v>20</v>
      </c>
      <c r="K81" s="177">
        <f t="shared" ref="K81" si="6">IFERROR(I81/J81-1,"")</f>
        <v>-0.15000000000000002</v>
      </c>
      <c r="L81" s="38" t="s">
        <v>0</v>
      </c>
      <c r="M81" s="146">
        <v>5</v>
      </c>
      <c r="N81" s="95">
        <v>0</v>
      </c>
      <c r="O81" s="364">
        <f>IF(N81&gt;=0,IFERROR(N81/M81,0),"")</f>
        <v>0</v>
      </c>
      <c r="P81" s="123">
        <v>0</v>
      </c>
      <c r="Q81" s="70">
        <v>0</v>
      </c>
      <c r="R81" s="180"/>
      <c r="S81" s="123">
        <v>19</v>
      </c>
      <c r="T81" s="70"/>
      <c r="U81" s="180"/>
      <c r="V81" s="123">
        <v>0</v>
      </c>
      <c r="W81" s="70"/>
      <c r="X81" s="180">
        <f>IF(W81&gt;=0,IFERROR(W81/V81,0),"")</f>
        <v>0</v>
      </c>
      <c r="Y81" s="79">
        <v>24</v>
      </c>
      <c r="Z81" s="80"/>
      <c r="AA81" s="352">
        <f>IF(AND(Z81&lt;0.000000000001,Y81&lt;0.000000000000001),"",IFERROR(Z81/Y81,0))</f>
        <v>0</v>
      </c>
      <c r="AB81" s="168" t="s">
        <v>263</v>
      </c>
      <c r="AC81" s="171" t="s">
        <v>60</v>
      </c>
    </row>
    <row r="82" spans="1:29" ht="30" customHeight="1" x14ac:dyDescent="0.25">
      <c r="A82" s="184"/>
      <c r="B82" s="187"/>
      <c r="C82" s="187"/>
      <c r="D82" s="187"/>
      <c r="E82" s="187"/>
      <c r="F82" s="175"/>
      <c r="G82" s="175"/>
      <c r="H82" s="178"/>
      <c r="I82" s="175"/>
      <c r="J82" s="175"/>
      <c r="K82" s="178"/>
      <c r="L82" s="39" t="s">
        <v>1</v>
      </c>
      <c r="M82" s="147">
        <v>5</v>
      </c>
      <c r="N82" s="98">
        <v>0</v>
      </c>
      <c r="O82" s="365"/>
      <c r="P82" s="124">
        <v>0</v>
      </c>
      <c r="Q82" s="74">
        <f>IF(Q81="","",P82)</f>
        <v>0</v>
      </c>
      <c r="R82" s="181"/>
      <c r="S82" s="124">
        <v>15</v>
      </c>
      <c r="T82" s="74" t="str">
        <f>IF(T81="","",S82)</f>
        <v/>
      </c>
      <c r="U82" s="181"/>
      <c r="V82" s="124">
        <v>0</v>
      </c>
      <c r="W82" s="74" t="str">
        <f>IF(W81="","",V82)</f>
        <v/>
      </c>
      <c r="X82" s="181"/>
      <c r="Y82" s="76">
        <f>J81</f>
        <v>20</v>
      </c>
      <c r="Z82" s="76">
        <f>Y82</f>
        <v>20</v>
      </c>
      <c r="AA82" s="353"/>
      <c r="AB82" s="169"/>
      <c r="AC82" s="172"/>
    </row>
    <row r="83" spans="1:29" ht="30" customHeight="1" thickBot="1" x14ac:dyDescent="0.3">
      <c r="A83" s="185"/>
      <c r="B83" s="188"/>
      <c r="C83" s="188"/>
      <c r="D83" s="188"/>
      <c r="E83" s="188"/>
      <c r="F83" s="176"/>
      <c r="G83" s="176"/>
      <c r="H83" s="179"/>
      <c r="I83" s="176"/>
      <c r="J83" s="176"/>
      <c r="K83" s="179"/>
      <c r="L83" s="40" t="s">
        <v>11</v>
      </c>
      <c r="M83" s="148">
        <f>IF(OR(M81="",M82=""),"",IFERROR(M81/M82,0))</f>
        <v>1</v>
      </c>
      <c r="N83" s="101">
        <f>IF(OR(N81="",N82=""),"",IFERROR(N81/N82,0))</f>
        <v>0</v>
      </c>
      <c r="O83" s="366"/>
      <c r="P83" s="117">
        <f>IF(OR(P81="",P82=""),"",IFERROR(P81/P82,0))</f>
        <v>0</v>
      </c>
      <c r="Q83" s="78">
        <f>IF(OR(Q81="",Q82=""),"",IFERROR(Q81/Q82,0))</f>
        <v>0</v>
      </c>
      <c r="R83" s="182"/>
      <c r="S83" s="117">
        <f>IF(OR(S81="",S82=""),"",IFERROR(S81/S82,0))</f>
        <v>1.2666666666666666</v>
      </c>
      <c r="T83" s="78" t="str">
        <f>IF(OR(T81="",T82=""),"",IFERROR(T81/T82,0))</f>
        <v/>
      </c>
      <c r="U83" s="182"/>
      <c r="V83" s="117">
        <f>IF(OR(V81="",V82=""),"",IFERROR(V81/V82,0))</f>
        <v>0</v>
      </c>
      <c r="W83" s="78" t="str">
        <f>IF(OR(W81="",W82=""),"",IFERROR(W81/W82,0))</f>
        <v/>
      </c>
      <c r="X83" s="182"/>
      <c r="Y83" s="135">
        <f>(Y81/Y82)*100%</f>
        <v>1.2</v>
      </c>
      <c r="Z83" s="135">
        <f>(Z81/Z82)*100%</f>
        <v>0</v>
      </c>
      <c r="AA83" s="354"/>
      <c r="AB83" s="170"/>
      <c r="AC83" s="173"/>
    </row>
    <row r="84" spans="1:29" ht="30" customHeight="1" x14ac:dyDescent="0.25">
      <c r="A84" s="183" t="s">
        <v>212</v>
      </c>
      <c r="B84" s="186" t="s">
        <v>147</v>
      </c>
      <c r="C84" s="189" t="s">
        <v>175</v>
      </c>
      <c r="D84" s="189" t="s">
        <v>176</v>
      </c>
      <c r="E84" s="186" t="s">
        <v>62</v>
      </c>
      <c r="F84" s="174">
        <v>1</v>
      </c>
      <c r="G84" s="174">
        <v>0</v>
      </c>
      <c r="H84" s="177" t="str">
        <f t="shared" ref="H84" si="7">IFERROR(F84/G84-1,"")</f>
        <v/>
      </c>
      <c r="I84" s="174">
        <v>1</v>
      </c>
      <c r="J84" s="174" t="s">
        <v>217</v>
      </c>
      <c r="K84" s="177" t="str">
        <f t="shared" ref="K84" si="8">IFERROR(I84/J84-1,"")</f>
        <v/>
      </c>
      <c r="L84" s="38" t="s">
        <v>0</v>
      </c>
      <c r="M84" s="146">
        <v>0</v>
      </c>
      <c r="N84" s="95">
        <v>0</v>
      </c>
      <c r="O84" s="364">
        <f>IF(N84&gt;=0,IFERROR(N84/M84,0),"")</f>
        <v>0</v>
      </c>
      <c r="P84" s="123">
        <v>2</v>
      </c>
      <c r="Q84" s="70">
        <v>3</v>
      </c>
      <c r="R84" s="180"/>
      <c r="S84" s="123">
        <v>0</v>
      </c>
      <c r="T84" s="70"/>
      <c r="U84" s="180"/>
      <c r="V84" s="123">
        <v>3</v>
      </c>
      <c r="W84" s="70"/>
      <c r="X84" s="180">
        <f>IF(W84&gt;=0,IFERROR(W84/V84,0),"")</f>
        <v>0</v>
      </c>
      <c r="Y84" s="79">
        <f>M84+P84+S84+V84</f>
        <v>5</v>
      </c>
      <c r="Z84" s="80"/>
      <c r="AA84" s="352">
        <f>IF(AND(Z84&lt;0.000000000001,Y84&lt;0.000000000000001),"",IFERROR(Z84/Y84,0))</f>
        <v>0</v>
      </c>
      <c r="AB84" s="168" t="s">
        <v>258</v>
      </c>
      <c r="AC84" s="171" t="s">
        <v>62</v>
      </c>
    </row>
    <row r="85" spans="1:29" ht="30" customHeight="1" x14ac:dyDescent="0.25">
      <c r="A85" s="184"/>
      <c r="B85" s="187"/>
      <c r="C85" s="190"/>
      <c r="D85" s="190"/>
      <c r="E85" s="187"/>
      <c r="F85" s="175"/>
      <c r="G85" s="175"/>
      <c r="H85" s="178"/>
      <c r="I85" s="175"/>
      <c r="J85" s="175"/>
      <c r="K85" s="178"/>
      <c r="L85" s="39" t="s">
        <v>1</v>
      </c>
      <c r="M85" s="147">
        <v>0</v>
      </c>
      <c r="N85" s="98">
        <f>IF(N84="","",M85)</f>
        <v>0</v>
      </c>
      <c r="O85" s="365"/>
      <c r="P85" s="124">
        <v>0</v>
      </c>
      <c r="Q85" s="74">
        <f>IF(Q84="","",P85)</f>
        <v>0</v>
      </c>
      <c r="R85" s="181"/>
      <c r="S85" s="124">
        <v>0</v>
      </c>
      <c r="T85" s="74" t="str">
        <f>IF(T84="","",S85)</f>
        <v/>
      </c>
      <c r="U85" s="181"/>
      <c r="V85" s="124">
        <v>0</v>
      </c>
      <c r="W85" s="74" t="str">
        <f>IF(W84="","",V85)</f>
        <v/>
      </c>
      <c r="X85" s="181"/>
      <c r="Y85" s="76" t="str">
        <f>J84</f>
        <v>N/A</v>
      </c>
      <c r="Z85" s="76" t="str">
        <f>Y85</f>
        <v>N/A</v>
      </c>
      <c r="AA85" s="353"/>
      <c r="AB85" s="169"/>
      <c r="AC85" s="172"/>
    </row>
    <row r="86" spans="1:29" ht="30" customHeight="1" thickBot="1" x14ac:dyDescent="0.3">
      <c r="A86" s="185"/>
      <c r="B86" s="188"/>
      <c r="C86" s="191"/>
      <c r="D86" s="191"/>
      <c r="E86" s="188"/>
      <c r="F86" s="176"/>
      <c r="G86" s="176"/>
      <c r="H86" s="179"/>
      <c r="I86" s="176"/>
      <c r="J86" s="176"/>
      <c r="K86" s="179"/>
      <c r="L86" s="40" t="s">
        <v>11</v>
      </c>
      <c r="M86" s="148">
        <f>IF(OR(M84="",M85=""),"",IFERROR(M84/M85,0))</f>
        <v>0</v>
      </c>
      <c r="N86" s="101">
        <f>IF(OR(N84="",N85=""),"",IFERROR(N84/N85,0))</f>
        <v>0</v>
      </c>
      <c r="O86" s="366"/>
      <c r="P86" s="117">
        <f>IF(OR(P84="",P85=""),"",IFERROR(P84/P85,0))</f>
        <v>0</v>
      </c>
      <c r="Q86" s="78">
        <f>IF(OR(Q84="",Q85=""),"",IFERROR(Q84/Q85,0))</f>
        <v>0</v>
      </c>
      <c r="R86" s="182"/>
      <c r="S86" s="117">
        <f>IF(OR(S84="",S85=""),"",IFERROR(S84/S85,0))</f>
        <v>0</v>
      </c>
      <c r="T86" s="78" t="str">
        <f>IF(OR(T84="",T85=""),"",IFERROR(T84/T85,0))</f>
        <v/>
      </c>
      <c r="U86" s="182"/>
      <c r="V86" s="117">
        <f>IF(OR(V84="",V85=""),"",IFERROR(V84/V85,0))</f>
        <v>0</v>
      </c>
      <c r="W86" s="78" t="str">
        <f>IF(OR(W84="",W85=""),"",IFERROR(W84/W85,0))</f>
        <v/>
      </c>
      <c r="X86" s="182"/>
      <c r="Y86" s="135" t="e">
        <f>(Y84/Y85)*100%</f>
        <v>#VALUE!</v>
      </c>
      <c r="Z86" s="135" t="e">
        <f>(Z84/Z85)*100%</f>
        <v>#VALUE!</v>
      </c>
      <c r="AA86" s="354"/>
      <c r="AB86" s="170"/>
      <c r="AC86" s="173"/>
    </row>
    <row r="87" spans="1:29" s="8" customFormat="1" ht="47.25" customHeight="1" x14ac:dyDescent="0.3">
      <c r="A87" s="62"/>
      <c r="C87" s="160" t="s">
        <v>12</v>
      </c>
      <c r="D87" s="160"/>
      <c r="E87" s="160"/>
      <c r="F87" s="160"/>
      <c r="G87" s="63"/>
      <c r="H87" s="63"/>
      <c r="I87" s="64"/>
      <c r="J87" s="64"/>
      <c r="K87" s="64"/>
      <c r="L87" s="63"/>
      <c r="M87" s="63"/>
      <c r="N87" s="63"/>
      <c r="O87" s="160" t="s">
        <v>13</v>
      </c>
      <c r="P87" s="160"/>
      <c r="Q87" s="160"/>
      <c r="R87" s="160"/>
      <c r="S87" s="160"/>
      <c r="T87" s="160"/>
      <c r="U87" s="65"/>
      <c r="V87" s="66"/>
      <c r="W87" s="66"/>
      <c r="X87" s="67"/>
      <c r="Y87" s="68"/>
      <c r="Z87" s="66"/>
      <c r="AA87" s="67"/>
      <c r="AB87" s="67"/>
      <c r="AC87" s="67"/>
    </row>
    <row r="88" spans="1:29" s="8" customFormat="1" ht="145.9" customHeight="1" x14ac:dyDescent="0.25">
      <c r="A88" s="13"/>
      <c r="B88" s="11"/>
      <c r="C88" s="110"/>
      <c r="D88" s="110"/>
      <c r="E88" s="110"/>
      <c r="F88" s="110"/>
      <c r="G88" s="110"/>
      <c r="H88" s="110"/>
      <c r="I88" s="43"/>
      <c r="J88" s="43"/>
      <c r="K88" s="44"/>
      <c r="L88" s="110"/>
      <c r="M88" s="110"/>
      <c r="N88" s="110"/>
      <c r="O88" s="110"/>
      <c r="P88" s="42"/>
      <c r="Q88" s="42"/>
      <c r="R88" s="110"/>
      <c r="S88" s="110"/>
      <c r="T88" s="110"/>
      <c r="U88" s="42"/>
      <c r="V88" s="14"/>
      <c r="W88" s="14"/>
      <c r="X88" s="11"/>
      <c r="Y88" s="15"/>
      <c r="Z88" s="14"/>
      <c r="AA88" s="11"/>
      <c r="AB88" s="11"/>
      <c r="AC88" s="11"/>
    </row>
    <row r="89" spans="1:29" s="8" customFormat="1" ht="22.15" customHeight="1" x14ac:dyDescent="0.25">
      <c r="A89" s="13"/>
      <c r="B89" s="11"/>
      <c r="G89" s="110"/>
      <c r="H89" s="110"/>
      <c r="I89" s="43"/>
      <c r="J89" s="43"/>
      <c r="K89" s="44"/>
      <c r="L89" s="110"/>
      <c r="N89" s="110"/>
      <c r="O89" s="161"/>
      <c r="P89" s="161"/>
      <c r="Q89" s="161"/>
      <c r="R89" s="161"/>
      <c r="S89" s="161"/>
      <c r="T89" s="161"/>
      <c r="U89" s="11"/>
      <c r="V89" s="14"/>
      <c r="W89" s="14"/>
      <c r="X89" s="11"/>
      <c r="Y89" s="15"/>
      <c r="Z89" s="14"/>
      <c r="AA89" s="11"/>
      <c r="AB89" s="11"/>
      <c r="AC89" s="11"/>
    </row>
    <row r="90" spans="1:29" s="8" customFormat="1" ht="20.25" customHeight="1" x14ac:dyDescent="0.25">
      <c r="A90" s="13"/>
      <c r="B90" s="11"/>
      <c r="C90" s="162" t="s">
        <v>245</v>
      </c>
      <c r="D90" s="162"/>
      <c r="E90" s="162"/>
      <c r="F90" s="162"/>
      <c r="G90" s="110"/>
      <c r="H90" s="110"/>
      <c r="I90" s="43"/>
      <c r="J90" s="43"/>
      <c r="K90" s="44"/>
      <c r="L90" s="110"/>
      <c r="M90" s="110"/>
      <c r="N90" s="110"/>
      <c r="O90" s="163" t="s">
        <v>265</v>
      </c>
      <c r="P90" s="163"/>
      <c r="Q90" s="163"/>
      <c r="R90" s="163"/>
      <c r="S90" s="163"/>
      <c r="T90" s="163"/>
      <c r="U90" s="11"/>
      <c r="V90" s="14"/>
      <c r="W90" s="14"/>
      <c r="X90" s="11"/>
      <c r="Y90" s="15"/>
      <c r="Z90" s="14"/>
      <c r="AA90" s="11"/>
      <c r="AB90" s="11"/>
      <c r="AC90" s="11"/>
    </row>
    <row r="91" spans="1:29" s="8" customFormat="1" ht="33" customHeight="1" x14ac:dyDescent="0.25">
      <c r="A91" s="13"/>
      <c r="B91" s="11"/>
      <c r="C91" s="164" t="s">
        <v>244</v>
      </c>
      <c r="D91" s="164"/>
      <c r="E91" s="164"/>
      <c r="F91" s="164"/>
      <c r="G91" s="41"/>
      <c r="H91" s="41"/>
      <c r="I91" s="45"/>
      <c r="J91" s="45"/>
      <c r="K91" s="46"/>
      <c r="L91" s="110"/>
      <c r="M91" s="110"/>
      <c r="N91" s="110"/>
      <c r="O91" s="164" t="s">
        <v>246</v>
      </c>
      <c r="P91" s="164"/>
      <c r="Q91" s="164"/>
      <c r="R91" s="164"/>
      <c r="S91" s="164"/>
      <c r="T91" s="164"/>
      <c r="U91" s="11"/>
      <c r="V91" s="14"/>
      <c r="W91" s="14"/>
      <c r="X91" s="11"/>
      <c r="Y91" s="15"/>
      <c r="Z91" s="156" t="s">
        <v>167</v>
      </c>
      <c r="AA91" s="156"/>
      <c r="AB91" s="61">
        <v>45855</v>
      </c>
      <c r="AC91" s="11"/>
    </row>
    <row r="92" spans="1:29" s="8" customFormat="1" ht="18" x14ac:dyDescent="0.25">
      <c r="A92" s="13"/>
      <c r="B92" s="11"/>
      <c r="C92" s="11"/>
      <c r="D92" s="36"/>
      <c r="E92" s="36"/>
      <c r="F92" s="35"/>
      <c r="G92" s="35"/>
      <c r="H92" s="35"/>
      <c r="I92" s="157"/>
      <c r="J92" s="157"/>
      <c r="K92" s="157"/>
      <c r="L92" s="11"/>
      <c r="M92" s="143"/>
      <c r="N92" s="152"/>
      <c r="O92" s="11"/>
      <c r="P92" s="158"/>
      <c r="Q92" s="158"/>
      <c r="R92" s="158"/>
      <c r="S92" s="158"/>
      <c r="T92" s="47"/>
      <c r="U92" s="47"/>
      <c r="V92" s="121"/>
      <c r="W92" s="14"/>
      <c r="X92" s="11"/>
      <c r="Y92" s="112"/>
      <c r="Z92" s="14"/>
      <c r="AA92" s="11"/>
      <c r="AB92" s="11"/>
      <c r="AC92" s="11"/>
    </row>
    <row r="93" spans="1:29" s="8" customFormat="1" ht="18" x14ac:dyDescent="0.25">
      <c r="A93" s="13"/>
      <c r="B93" s="11"/>
      <c r="C93" s="11"/>
      <c r="D93" s="159"/>
      <c r="E93" s="159"/>
      <c r="F93" s="35"/>
      <c r="G93" s="35"/>
      <c r="H93" s="35"/>
      <c r="I93" s="158"/>
      <c r="J93" s="158"/>
      <c r="K93" s="158"/>
      <c r="L93" s="11"/>
      <c r="M93" s="143"/>
      <c r="N93" s="152"/>
      <c r="O93" s="11"/>
      <c r="P93" s="158"/>
      <c r="Q93" s="158"/>
      <c r="R93" s="158"/>
      <c r="S93" s="158"/>
      <c r="T93" s="47"/>
      <c r="U93" s="47"/>
      <c r="V93" s="121"/>
      <c r="W93" s="14"/>
      <c r="X93" s="11"/>
      <c r="Y93" s="112"/>
      <c r="Z93" s="14"/>
      <c r="AA93" s="11"/>
      <c r="AB93" s="11"/>
      <c r="AC93" s="11"/>
    </row>
    <row r="94" spans="1:29" s="8" customFormat="1" ht="18" x14ac:dyDescent="0.25">
      <c r="A94" s="13"/>
      <c r="B94" s="11"/>
      <c r="C94" s="11"/>
      <c r="D94" s="159"/>
      <c r="E94" s="159"/>
      <c r="F94" s="35"/>
      <c r="G94" s="35"/>
      <c r="H94" s="35"/>
      <c r="I94" s="9"/>
      <c r="J94" s="9"/>
      <c r="K94" s="22"/>
      <c r="L94" s="11"/>
      <c r="M94" s="143"/>
      <c r="N94" s="152"/>
      <c r="O94" s="11"/>
      <c r="P94" s="114"/>
      <c r="Q94" s="11"/>
      <c r="R94" s="11"/>
      <c r="S94" s="114"/>
      <c r="T94" s="47"/>
      <c r="U94" s="47"/>
      <c r="V94" s="121"/>
      <c r="W94" s="14"/>
      <c r="X94" s="11"/>
      <c r="Y94" s="112"/>
      <c r="Z94" s="14"/>
      <c r="AA94" s="11"/>
      <c r="AB94" s="11"/>
      <c r="AC94" s="11"/>
    </row>
    <row r="95" spans="1:29" s="8" customFormat="1" x14ac:dyDescent="0.25">
      <c r="A95" s="13"/>
      <c r="B95" s="14"/>
      <c r="C95" s="14"/>
      <c r="D95" s="14"/>
      <c r="E95" s="14"/>
      <c r="F95" s="14"/>
      <c r="G95" s="14"/>
      <c r="H95" s="14"/>
      <c r="I95" s="12"/>
      <c r="J95" s="12"/>
      <c r="K95" s="23"/>
      <c r="L95" s="10"/>
      <c r="M95" s="144"/>
      <c r="N95" s="153"/>
      <c r="O95" s="14"/>
      <c r="P95" s="121"/>
      <c r="Q95" s="14"/>
      <c r="R95" s="14"/>
      <c r="S95" s="121"/>
      <c r="T95" s="48"/>
      <c r="U95" s="48"/>
      <c r="V95" s="121"/>
      <c r="W95" s="14"/>
      <c r="X95" s="14"/>
      <c r="Y95" s="112"/>
      <c r="Z95" s="14"/>
      <c r="AA95" s="14"/>
      <c r="AB95" s="13"/>
      <c r="AC95" s="13"/>
    </row>
    <row r="96" spans="1:29" s="8" customFormat="1" x14ac:dyDescent="0.25">
      <c r="A96" s="13"/>
      <c r="B96" s="14"/>
      <c r="C96" s="14"/>
      <c r="D96" s="14"/>
      <c r="E96" s="14"/>
      <c r="F96" s="14"/>
      <c r="G96" s="14"/>
      <c r="H96" s="14"/>
      <c r="I96" s="12"/>
      <c r="J96" s="12"/>
      <c r="K96" s="23"/>
      <c r="L96" s="10"/>
      <c r="M96" s="144"/>
      <c r="N96" s="153"/>
      <c r="O96" s="14"/>
      <c r="P96" s="121"/>
      <c r="Q96" s="14"/>
      <c r="R96" s="14"/>
      <c r="S96" s="121"/>
      <c r="T96" s="48"/>
      <c r="U96" s="48"/>
      <c r="V96" s="121"/>
      <c r="W96" s="14"/>
      <c r="X96" s="14"/>
      <c r="Y96" s="112"/>
      <c r="Z96" s="14"/>
      <c r="AA96" s="14"/>
      <c r="AB96" s="13"/>
      <c r="AC96" s="13"/>
    </row>
    <row r="97" spans="1:29" s="8" customFormat="1" x14ac:dyDescent="0.25">
      <c r="A97" s="13"/>
      <c r="B97" s="14"/>
      <c r="C97" s="14"/>
      <c r="D97" s="14"/>
      <c r="E97" s="14"/>
      <c r="F97" s="14"/>
      <c r="G97" s="14"/>
      <c r="H97" s="14"/>
      <c r="I97" s="12"/>
      <c r="J97" s="12"/>
      <c r="K97" s="23"/>
      <c r="L97" s="10"/>
      <c r="M97" s="144"/>
      <c r="N97" s="153"/>
      <c r="O97" s="14"/>
      <c r="P97" s="121"/>
      <c r="Q97" s="14"/>
      <c r="R97" s="14"/>
      <c r="S97" s="121"/>
      <c r="T97" s="48"/>
      <c r="U97" s="48"/>
      <c r="V97" s="121"/>
      <c r="W97" s="14"/>
      <c r="X97" s="14"/>
      <c r="Y97" s="112"/>
      <c r="Z97" s="14"/>
      <c r="AA97" s="14"/>
      <c r="AB97" s="13"/>
      <c r="AC97" s="13"/>
    </row>
    <row r="98" spans="1:29" s="8" customFormat="1" x14ac:dyDescent="0.25">
      <c r="A98" s="13"/>
      <c r="B98" s="14"/>
      <c r="C98" s="14"/>
      <c r="D98" s="14"/>
      <c r="E98" s="14"/>
      <c r="F98" s="14"/>
      <c r="G98" s="14"/>
      <c r="H98" s="14"/>
      <c r="I98" s="12"/>
      <c r="J98" s="12"/>
      <c r="K98" s="23"/>
      <c r="L98" s="10"/>
      <c r="M98" s="144"/>
      <c r="N98" s="153"/>
      <c r="O98" s="14"/>
      <c r="P98" s="121"/>
      <c r="Q98" s="14"/>
      <c r="R98" s="14"/>
      <c r="S98" s="121"/>
      <c r="T98" s="48"/>
      <c r="U98" s="48"/>
      <c r="V98" s="121"/>
      <c r="W98" s="14"/>
      <c r="X98" s="14"/>
      <c r="Y98" s="112"/>
      <c r="Z98" s="14"/>
      <c r="AA98" s="14"/>
      <c r="AB98" s="13"/>
      <c r="AC98" s="13"/>
    </row>
    <row r="99" spans="1:29" s="8" customFormat="1" x14ac:dyDescent="0.25">
      <c r="A99" s="13"/>
      <c r="B99" s="14"/>
      <c r="C99" s="14"/>
      <c r="D99" s="14"/>
      <c r="E99" s="14"/>
      <c r="F99" s="14"/>
      <c r="G99" s="14"/>
      <c r="H99" s="14"/>
      <c r="I99" s="12"/>
      <c r="J99" s="12"/>
      <c r="K99" s="23"/>
      <c r="L99" s="10"/>
      <c r="M99" s="144"/>
      <c r="N99" s="153"/>
      <c r="O99" s="14"/>
      <c r="P99" s="121"/>
      <c r="Q99" s="14"/>
      <c r="R99" s="14"/>
      <c r="S99" s="121"/>
      <c r="T99" s="48"/>
      <c r="U99" s="48"/>
      <c r="V99" s="121"/>
      <c r="W99" s="14"/>
      <c r="X99" s="14"/>
      <c r="Y99" s="112"/>
      <c r="Z99" s="14"/>
      <c r="AA99" s="14"/>
      <c r="AB99" s="13"/>
      <c r="AC99" s="13"/>
    </row>
    <row r="100" spans="1:29" s="8" customFormat="1" x14ac:dyDescent="0.25">
      <c r="A100" s="13"/>
      <c r="B100" s="14"/>
      <c r="C100" s="14"/>
      <c r="D100" s="14"/>
      <c r="E100" s="14"/>
      <c r="F100" s="14"/>
      <c r="G100" s="14"/>
      <c r="H100" s="14"/>
      <c r="I100" s="12"/>
      <c r="J100" s="12"/>
      <c r="K100" s="23"/>
      <c r="L100" s="10"/>
      <c r="M100" s="144"/>
      <c r="N100" s="153"/>
      <c r="O100" s="14"/>
      <c r="P100" s="121"/>
      <c r="Q100" s="14"/>
      <c r="R100" s="14"/>
      <c r="S100" s="121"/>
      <c r="T100" s="48"/>
      <c r="U100" s="48"/>
      <c r="V100" s="121"/>
      <c r="W100" s="14"/>
      <c r="X100" s="14"/>
      <c r="Y100" s="112"/>
      <c r="Z100" s="14"/>
      <c r="AA100" s="14"/>
      <c r="AB100" s="13"/>
      <c r="AC100" s="13"/>
    </row>
    <row r="101" spans="1:29" s="8" customFormat="1" x14ac:dyDescent="0.25">
      <c r="A101" s="13"/>
      <c r="B101" s="14"/>
      <c r="C101" s="14"/>
      <c r="D101" s="14"/>
      <c r="E101" s="14"/>
      <c r="F101" s="14"/>
      <c r="G101" s="14"/>
      <c r="H101" s="14"/>
      <c r="I101" s="12"/>
      <c r="J101" s="12"/>
      <c r="K101" s="23"/>
      <c r="L101" s="10"/>
      <c r="M101" s="144"/>
      <c r="N101" s="153"/>
      <c r="O101" s="14"/>
      <c r="P101" s="121"/>
      <c r="Q101" s="14"/>
      <c r="R101" s="14"/>
      <c r="S101" s="121"/>
      <c r="T101" s="48"/>
      <c r="U101" s="48"/>
      <c r="V101" s="121"/>
      <c r="W101" s="14"/>
      <c r="X101" s="14"/>
      <c r="Y101" s="112"/>
      <c r="Z101" s="14"/>
      <c r="AA101" s="14"/>
      <c r="AB101" s="13"/>
      <c r="AC101" s="13"/>
    </row>
    <row r="102" spans="1:29" s="8" customFormat="1" x14ac:dyDescent="0.25">
      <c r="A102" s="13"/>
      <c r="B102" s="14"/>
      <c r="C102" s="14"/>
      <c r="D102" s="14"/>
      <c r="E102" s="14"/>
      <c r="F102" s="14"/>
      <c r="G102" s="14"/>
      <c r="H102" s="14"/>
      <c r="I102" s="12"/>
      <c r="J102" s="12"/>
      <c r="K102" s="23"/>
      <c r="L102" s="10"/>
      <c r="M102" s="144"/>
      <c r="N102" s="153"/>
      <c r="O102" s="14"/>
      <c r="P102" s="121"/>
      <c r="Q102" s="14"/>
      <c r="R102" s="14"/>
      <c r="S102" s="121"/>
      <c r="T102" s="48"/>
      <c r="U102" s="48"/>
      <c r="V102" s="121"/>
      <c r="W102" s="14"/>
      <c r="X102" s="14"/>
      <c r="Y102" s="112"/>
      <c r="Z102" s="14"/>
      <c r="AA102" s="14"/>
      <c r="AB102" s="13"/>
      <c r="AC102" s="13"/>
    </row>
    <row r="103" spans="1:29" s="8" customFormat="1" x14ac:dyDescent="0.25">
      <c r="A103" s="13"/>
      <c r="B103" s="14"/>
      <c r="C103" s="14"/>
      <c r="D103" s="14"/>
      <c r="E103" s="14"/>
      <c r="F103" s="14"/>
      <c r="G103" s="14"/>
      <c r="H103" s="14"/>
      <c r="I103" s="12"/>
      <c r="J103" s="12"/>
      <c r="K103" s="23"/>
      <c r="L103" s="10"/>
      <c r="M103" s="144"/>
      <c r="N103" s="153"/>
      <c r="O103" s="14"/>
      <c r="P103" s="121"/>
      <c r="Q103" s="14"/>
      <c r="R103" s="14"/>
      <c r="S103" s="121"/>
      <c r="T103" s="48"/>
      <c r="U103" s="48"/>
      <c r="V103" s="121"/>
      <c r="W103" s="14"/>
      <c r="X103" s="14"/>
      <c r="Y103" s="112"/>
      <c r="Z103" s="14"/>
      <c r="AA103" s="14"/>
      <c r="AB103" s="13"/>
      <c r="AC103" s="13"/>
    </row>
    <row r="104" spans="1:29" s="8" customFormat="1" x14ac:dyDescent="0.25">
      <c r="A104" s="13"/>
      <c r="B104" s="14"/>
      <c r="C104" s="14"/>
      <c r="D104" s="14"/>
      <c r="E104" s="14"/>
      <c r="F104" s="14"/>
      <c r="G104" s="14"/>
      <c r="H104" s="14"/>
      <c r="I104" s="12"/>
      <c r="J104" s="12"/>
      <c r="K104" s="23"/>
      <c r="L104" s="10"/>
      <c r="M104" s="144"/>
      <c r="N104" s="153"/>
      <c r="O104" s="14"/>
      <c r="P104" s="121"/>
      <c r="Q104" s="14"/>
      <c r="R104" s="14"/>
      <c r="S104" s="121"/>
      <c r="T104" s="48"/>
      <c r="U104" s="48"/>
      <c r="V104" s="121"/>
      <c r="W104" s="14"/>
      <c r="X104" s="14"/>
      <c r="Y104" s="112"/>
      <c r="Z104" s="14"/>
      <c r="AA104" s="14"/>
      <c r="AB104" s="13"/>
      <c r="AC104" s="13"/>
    </row>
    <row r="105" spans="1:29" s="8" customFormat="1" x14ac:dyDescent="0.25">
      <c r="A105" s="13"/>
      <c r="B105" s="14"/>
      <c r="C105" s="14"/>
      <c r="D105" s="14"/>
      <c r="E105" s="14"/>
      <c r="F105" s="14"/>
      <c r="G105" s="14"/>
      <c r="H105" s="14"/>
      <c r="I105" s="12"/>
      <c r="J105" s="12"/>
      <c r="K105" s="23"/>
      <c r="L105" s="10"/>
      <c r="M105" s="144"/>
      <c r="N105" s="153"/>
      <c r="O105" s="14"/>
      <c r="P105" s="121"/>
      <c r="Q105" s="14"/>
      <c r="R105" s="14"/>
      <c r="S105" s="121"/>
      <c r="T105" s="48"/>
      <c r="U105" s="48"/>
      <c r="V105" s="121"/>
      <c r="W105" s="14"/>
      <c r="X105" s="14"/>
      <c r="Y105" s="112"/>
      <c r="Z105" s="14"/>
      <c r="AA105" s="14"/>
      <c r="AB105" s="13"/>
      <c r="AC105" s="13"/>
    </row>
    <row r="106" spans="1:29" s="8" customFormat="1" x14ac:dyDescent="0.25">
      <c r="A106" s="13"/>
      <c r="B106" s="14"/>
      <c r="C106" s="14"/>
      <c r="D106" s="14"/>
      <c r="E106" s="14"/>
      <c r="F106" s="14"/>
      <c r="G106" s="14"/>
      <c r="H106" s="14"/>
      <c r="I106" s="12"/>
      <c r="J106" s="12"/>
      <c r="K106" s="23"/>
      <c r="L106" s="10"/>
      <c r="M106" s="144"/>
      <c r="N106" s="153"/>
      <c r="O106" s="14"/>
      <c r="P106" s="121"/>
      <c r="Q106" s="14"/>
      <c r="R106" s="14"/>
      <c r="S106" s="121"/>
      <c r="T106" s="48"/>
      <c r="U106" s="48"/>
      <c r="V106" s="121"/>
      <c r="W106" s="14"/>
      <c r="X106" s="14"/>
      <c r="Y106" s="112"/>
      <c r="Z106" s="14"/>
      <c r="AA106" s="14"/>
      <c r="AB106" s="13"/>
      <c r="AC106" s="13"/>
    </row>
    <row r="107" spans="1:29" s="8" customFormat="1" x14ac:dyDescent="0.25">
      <c r="A107" s="13"/>
      <c r="B107" s="14"/>
      <c r="C107" s="14"/>
      <c r="D107" s="14"/>
      <c r="E107" s="14"/>
      <c r="F107" s="14"/>
      <c r="G107" s="14"/>
      <c r="H107" s="14"/>
      <c r="I107" s="12"/>
      <c r="J107" s="12"/>
      <c r="K107" s="23"/>
      <c r="L107" s="10"/>
      <c r="M107" s="144"/>
      <c r="N107" s="153"/>
      <c r="O107" s="14"/>
      <c r="P107" s="121"/>
      <c r="Q107" s="14"/>
      <c r="R107" s="14"/>
      <c r="S107" s="121"/>
      <c r="T107" s="48"/>
      <c r="U107" s="48"/>
      <c r="V107" s="121"/>
      <c r="W107" s="14"/>
      <c r="X107" s="14"/>
      <c r="Y107" s="112"/>
      <c r="Z107" s="14"/>
      <c r="AA107" s="14"/>
      <c r="AB107" s="13"/>
      <c r="AC107" s="13"/>
    </row>
    <row r="108" spans="1:29" s="8" customFormat="1" x14ac:dyDescent="0.25">
      <c r="A108" s="13"/>
      <c r="B108" s="14"/>
      <c r="C108" s="14"/>
      <c r="D108" s="14"/>
      <c r="E108" s="14"/>
      <c r="F108" s="14"/>
      <c r="G108" s="14"/>
      <c r="H108" s="14"/>
      <c r="I108" s="12"/>
      <c r="J108" s="12"/>
      <c r="K108" s="23"/>
      <c r="L108" s="10"/>
      <c r="M108" s="144"/>
      <c r="N108" s="153"/>
      <c r="O108" s="14"/>
      <c r="P108" s="121"/>
      <c r="Q108" s="14"/>
      <c r="R108" s="14"/>
      <c r="S108" s="121"/>
      <c r="T108" s="48"/>
      <c r="U108" s="48"/>
      <c r="V108" s="121"/>
      <c r="W108" s="14"/>
      <c r="X108" s="14"/>
      <c r="Y108" s="112"/>
      <c r="Z108" s="14"/>
      <c r="AA108" s="14"/>
      <c r="AB108" s="13"/>
      <c r="AC108" s="13"/>
    </row>
    <row r="109" spans="1:29" s="8" customFormat="1" x14ac:dyDescent="0.25">
      <c r="A109" s="13"/>
      <c r="B109" s="14"/>
      <c r="C109" s="14"/>
      <c r="D109" s="14"/>
      <c r="E109" s="14"/>
      <c r="F109" s="14"/>
      <c r="G109" s="14"/>
      <c r="H109" s="14"/>
      <c r="I109" s="12"/>
      <c r="J109" s="12"/>
      <c r="K109" s="23"/>
      <c r="L109" s="10"/>
      <c r="M109" s="144"/>
      <c r="N109" s="153"/>
      <c r="O109" s="14"/>
      <c r="P109" s="121"/>
      <c r="Q109" s="14"/>
      <c r="R109" s="14"/>
      <c r="S109" s="121"/>
      <c r="T109" s="48"/>
      <c r="U109" s="48"/>
      <c r="V109" s="121"/>
      <c r="W109" s="14"/>
      <c r="X109" s="14"/>
      <c r="Y109" s="112"/>
      <c r="Z109" s="14"/>
      <c r="AA109" s="14"/>
      <c r="AB109" s="13"/>
      <c r="AC109" s="13"/>
    </row>
    <row r="110" spans="1:29" s="8" customFormat="1" x14ac:dyDescent="0.25">
      <c r="A110" s="13"/>
      <c r="B110" s="14"/>
      <c r="C110" s="14"/>
      <c r="D110" s="14"/>
      <c r="E110" s="14"/>
      <c r="F110" s="14"/>
      <c r="G110" s="14"/>
      <c r="H110" s="14"/>
      <c r="I110" s="12"/>
      <c r="J110" s="12"/>
      <c r="K110" s="23"/>
      <c r="L110" s="10"/>
      <c r="M110" s="144"/>
      <c r="N110" s="153"/>
      <c r="O110" s="14"/>
      <c r="P110" s="121"/>
      <c r="Q110" s="14"/>
      <c r="R110" s="14"/>
      <c r="S110" s="121"/>
      <c r="T110" s="48"/>
      <c r="U110" s="48"/>
      <c r="V110" s="121"/>
      <c r="W110" s="14"/>
      <c r="X110" s="14"/>
      <c r="Y110" s="112"/>
      <c r="Z110" s="14"/>
      <c r="AA110" s="14"/>
      <c r="AB110" s="13"/>
      <c r="AC110" s="13"/>
    </row>
    <row r="111" spans="1:29" s="8" customFormat="1" x14ac:dyDescent="0.25">
      <c r="A111" s="13"/>
      <c r="B111" s="14"/>
      <c r="C111" s="14"/>
      <c r="D111" s="14"/>
      <c r="E111" s="14"/>
      <c r="F111" s="14"/>
      <c r="G111" s="14"/>
      <c r="H111" s="14"/>
      <c r="I111" s="12"/>
      <c r="J111" s="12"/>
      <c r="K111" s="23"/>
      <c r="L111" s="10"/>
      <c r="M111" s="144"/>
      <c r="N111" s="153"/>
      <c r="O111" s="14"/>
      <c r="P111" s="121"/>
      <c r="Q111" s="14"/>
      <c r="R111" s="14"/>
      <c r="S111" s="121"/>
      <c r="T111" s="48"/>
      <c r="U111" s="48"/>
      <c r="V111" s="121"/>
      <c r="W111" s="14"/>
      <c r="X111" s="14"/>
      <c r="Y111" s="112"/>
      <c r="Z111" s="14"/>
      <c r="AA111" s="14"/>
      <c r="AB111" s="13"/>
      <c r="AC111" s="13"/>
    </row>
    <row r="112" spans="1:29" s="8" customFormat="1" x14ac:dyDescent="0.25">
      <c r="A112" s="13"/>
      <c r="B112" s="14"/>
      <c r="C112" s="14"/>
      <c r="D112" s="14"/>
      <c r="E112" s="14"/>
      <c r="F112" s="14"/>
      <c r="G112" s="14"/>
      <c r="H112" s="14"/>
      <c r="I112" s="12"/>
      <c r="J112" s="12"/>
      <c r="K112" s="23"/>
      <c r="L112" s="10"/>
      <c r="M112" s="144"/>
      <c r="N112" s="153"/>
      <c r="O112" s="14"/>
      <c r="P112" s="121"/>
      <c r="Q112" s="14"/>
      <c r="R112" s="14"/>
      <c r="S112" s="121"/>
      <c r="T112" s="48"/>
      <c r="U112" s="48"/>
      <c r="V112" s="121"/>
      <c r="W112" s="14"/>
      <c r="X112" s="14"/>
      <c r="Y112" s="112"/>
      <c r="Z112" s="14"/>
      <c r="AA112" s="14"/>
      <c r="AB112" s="13"/>
      <c r="AC112" s="13"/>
    </row>
    <row r="113" spans="1:29" s="8" customFormat="1" x14ac:dyDescent="0.25">
      <c r="A113" s="13"/>
      <c r="B113" s="14"/>
      <c r="C113" s="14"/>
      <c r="D113" s="14"/>
      <c r="E113" s="14"/>
      <c r="F113" s="14"/>
      <c r="G113" s="14"/>
      <c r="H113" s="14"/>
      <c r="I113" s="12"/>
      <c r="J113" s="12"/>
      <c r="K113" s="23"/>
      <c r="L113" s="10"/>
      <c r="M113" s="144"/>
      <c r="N113" s="153"/>
      <c r="O113" s="14"/>
      <c r="P113" s="121"/>
      <c r="Q113" s="14"/>
      <c r="R113" s="14"/>
      <c r="S113" s="121"/>
      <c r="T113" s="48"/>
      <c r="U113" s="48"/>
      <c r="V113" s="121"/>
      <c r="W113" s="14"/>
      <c r="X113" s="14"/>
      <c r="Y113" s="112"/>
      <c r="Z113" s="14"/>
      <c r="AA113" s="14"/>
      <c r="AB113" s="13"/>
      <c r="AC113" s="13"/>
    </row>
    <row r="114" spans="1:29" s="8" customFormat="1" x14ac:dyDescent="0.25">
      <c r="A114" s="13"/>
      <c r="B114" s="14"/>
      <c r="C114" s="14"/>
      <c r="D114" s="14"/>
      <c r="E114" s="14"/>
      <c r="F114" s="14"/>
      <c r="G114" s="14"/>
      <c r="H114" s="14"/>
      <c r="I114" s="12"/>
      <c r="J114" s="12"/>
      <c r="K114" s="23"/>
      <c r="L114" s="10"/>
      <c r="M114" s="144"/>
      <c r="N114" s="153"/>
      <c r="O114" s="14"/>
      <c r="P114" s="121"/>
      <c r="Q114" s="14"/>
      <c r="R114" s="14"/>
      <c r="S114" s="121"/>
      <c r="T114" s="48"/>
      <c r="U114" s="48"/>
      <c r="V114" s="121"/>
      <c r="W114" s="14"/>
      <c r="X114" s="14"/>
      <c r="Y114" s="112"/>
      <c r="Z114" s="14"/>
      <c r="AA114" s="14"/>
      <c r="AB114" s="13"/>
      <c r="AC114" s="13"/>
    </row>
    <row r="115" spans="1:29" s="8" customFormat="1" x14ac:dyDescent="0.25">
      <c r="A115" s="13"/>
      <c r="B115" s="14"/>
      <c r="C115" s="14"/>
      <c r="D115" s="14"/>
      <c r="E115" s="14"/>
      <c r="F115" s="14"/>
      <c r="G115" s="14"/>
      <c r="H115" s="14"/>
      <c r="I115" s="12"/>
      <c r="J115" s="12"/>
      <c r="K115" s="23"/>
      <c r="L115" s="10"/>
      <c r="M115" s="144"/>
      <c r="N115" s="153"/>
      <c r="O115" s="14"/>
      <c r="P115" s="121"/>
      <c r="Q115" s="14"/>
      <c r="R115" s="14"/>
      <c r="S115" s="121"/>
      <c r="T115" s="48"/>
      <c r="U115" s="48"/>
      <c r="V115" s="121"/>
      <c r="W115" s="14"/>
      <c r="X115" s="14"/>
      <c r="Y115" s="112"/>
      <c r="Z115" s="14"/>
      <c r="AA115" s="14"/>
      <c r="AB115" s="13"/>
      <c r="AC115" s="13"/>
    </row>
    <row r="116" spans="1:29" s="8" customFormat="1" x14ac:dyDescent="0.25">
      <c r="A116" s="13"/>
      <c r="B116" s="14"/>
      <c r="C116" s="14"/>
      <c r="D116" s="14"/>
      <c r="E116" s="14"/>
      <c r="F116" s="14"/>
      <c r="G116" s="14"/>
      <c r="H116" s="14"/>
      <c r="I116" s="12"/>
      <c r="J116" s="12"/>
      <c r="K116" s="23"/>
      <c r="L116" s="10"/>
      <c r="M116" s="144"/>
      <c r="N116" s="153"/>
      <c r="O116" s="14"/>
      <c r="P116" s="121"/>
      <c r="Q116" s="14"/>
      <c r="R116" s="14"/>
      <c r="S116" s="121"/>
      <c r="T116" s="48"/>
      <c r="U116" s="48"/>
      <c r="V116" s="121"/>
      <c r="W116" s="14"/>
      <c r="X116" s="14"/>
      <c r="Y116" s="112"/>
      <c r="Z116" s="14"/>
      <c r="AA116" s="14"/>
      <c r="AB116" s="13"/>
      <c r="AC116" s="13"/>
    </row>
    <row r="117" spans="1:29" s="8" customFormat="1" x14ac:dyDescent="0.25">
      <c r="A117" s="13"/>
      <c r="B117" s="14"/>
      <c r="C117" s="14"/>
      <c r="D117" s="14"/>
      <c r="E117" s="14"/>
      <c r="F117" s="14"/>
      <c r="G117" s="14"/>
      <c r="H117" s="14"/>
      <c r="I117" s="12"/>
      <c r="J117" s="12"/>
      <c r="K117" s="23"/>
      <c r="L117" s="10"/>
      <c r="M117" s="144"/>
      <c r="N117" s="153"/>
      <c r="O117" s="14"/>
      <c r="P117" s="121"/>
      <c r="Q117" s="14"/>
      <c r="R117" s="14"/>
      <c r="S117" s="121"/>
      <c r="T117" s="48"/>
      <c r="U117" s="48"/>
      <c r="V117" s="121"/>
      <c r="W117" s="14"/>
      <c r="X117" s="14"/>
      <c r="Y117" s="112"/>
      <c r="Z117" s="14"/>
      <c r="AA117" s="14"/>
      <c r="AB117" s="13"/>
      <c r="AC117" s="13"/>
    </row>
    <row r="118" spans="1:29" s="8" customFormat="1" x14ac:dyDescent="0.25">
      <c r="A118" s="13"/>
      <c r="B118" s="14"/>
      <c r="C118" s="14"/>
      <c r="D118" s="14"/>
      <c r="E118" s="14"/>
      <c r="F118" s="14"/>
      <c r="G118" s="14"/>
      <c r="H118" s="14"/>
      <c r="I118" s="12"/>
      <c r="J118" s="12"/>
      <c r="K118" s="23"/>
      <c r="L118" s="10"/>
      <c r="M118" s="144"/>
      <c r="N118" s="153"/>
      <c r="O118" s="14"/>
      <c r="P118" s="121"/>
      <c r="Q118" s="14"/>
      <c r="R118" s="14"/>
      <c r="S118" s="121"/>
      <c r="T118" s="48"/>
      <c r="U118" s="48"/>
      <c r="V118" s="121"/>
      <c r="W118" s="14"/>
      <c r="X118" s="14"/>
      <c r="Y118" s="112"/>
      <c r="Z118" s="14"/>
      <c r="AA118" s="14"/>
      <c r="AB118" s="13"/>
      <c r="AC118" s="13"/>
    </row>
    <row r="119" spans="1:29" s="8" customFormat="1" x14ac:dyDescent="0.25">
      <c r="A119" s="13"/>
      <c r="B119" s="14"/>
      <c r="C119" s="14"/>
      <c r="D119" s="14"/>
      <c r="E119" s="14"/>
      <c r="F119" s="14"/>
      <c r="G119" s="14"/>
      <c r="H119" s="14"/>
      <c r="I119" s="12"/>
      <c r="J119" s="12"/>
      <c r="K119" s="23"/>
      <c r="L119" s="10"/>
      <c r="M119" s="144"/>
      <c r="N119" s="153"/>
      <c r="O119" s="14"/>
      <c r="P119" s="121"/>
      <c r="Q119" s="14"/>
      <c r="R119" s="14"/>
      <c r="S119" s="121"/>
      <c r="T119" s="48"/>
      <c r="U119" s="48"/>
      <c r="V119" s="121"/>
      <c r="W119" s="14"/>
      <c r="X119" s="14"/>
      <c r="Y119" s="112"/>
      <c r="Z119" s="14"/>
      <c r="AA119" s="14"/>
      <c r="AB119" s="13"/>
      <c r="AC119" s="13"/>
    </row>
    <row r="120" spans="1:29" s="8" customFormat="1" x14ac:dyDescent="0.25">
      <c r="A120" s="13"/>
      <c r="B120" s="14"/>
      <c r="C120" s="14"/>
      <c r="D120" s="14"/>
      <c r="E120" s="14"/>
      <c r="F120" s="14"/>
      <c r="G120" s="14"/>
      <c r="H120" s="14"/>
      <c r="I120" s="12"/>
      <c r="J120" s="12"/>
      <c r="K120" s="23"/>
      <c r="L120" s="10"/>
      <c r="M120" s="144"/>
      <c r="N120" s="153"/>
      <c r="O120" s="14"/>
      <c r="P120" s="121"/>
      <c r="Q120" s="14"/>
      <c r="R120" s="14"/>
      <c r="S120" s="121"/>
      <c r="T120" s="48"/>
      <c r="U120" s="48"/>
      <c r="V120" s="121"/>
      <c r="W120" s="14"/>
      <c r="X120" s="14"/>
      <c r="Y120" s="112"/>
      <c r="Z120" s="14"/>
      <c r="AA120" s="14"/>
      <c r="AB120" s="13"/>
      <c r="AC120" s="13"/>
    </row>
    <row r="121" spans="1:29" s="8" customFormat="1" x14ac:dyDescent="0.25">
      <c r="A121" s="13"/>
      <c r="B121" s="14"/>
      <c r="C121" s="14"/>
      <c r="D121" s="14"/>
      <c r="E121" s="14"/>
      <c r="F121" s="14"/>
      <c r="G121" s="14"/>
      <c r="H121" s="14"/>
      <c r="I121" s="12"/>
      <c r="J121" s="12"/>
      <c r="K121" s="23"/>
      <c r="L121" s="10"/>
      <c r="M121" s="144"/>
      <c r="N121" s="153"/>
      <c r="O121" s="14"/>
      <c r="P121" s="121"/>
      <c r="Q121" s="14"/>
      <c r="R121" s="14"/>
      <c r="S121" s="121"/>
      <c r="T121" s="48"/>
      <c r="U121" s="48"/>
      <c r="V121" s="121"/>
      <c r="W121" s="14"/>
      <c r="X121" s="14"/>
      <c r="Y121" s="112"/>
      <c r="Z121" s="14"/>
      <c r="AA121" s="14"/>
      <c r="AB121" s="13"/>
      <c r="AC121" s="13"/>
    </row>
    <row r="122" spans="1:29" s="8" customFormat="1" x14ac:dyDescent="0.25">
      <c r="A122" s="13"/>
      <c r="B122" s="14"/>
      <c r="C122" s="14"/>
      <c r="D122" s="14"/>
      <c r="E122" s="14"/>
      <c r="F122" s="14"/>
      <c r="G122" s="14"/>
      <c r="H122" s="14"/>
      <c r="I122" s="12"/>
      <c r="J122" s="12"/>
      <c r="K122" s="23"/>
      <c r="L122" s="10"/>
      <c r="M122" s="144"/>
      <c r="N122" s="153"/>
      <c r="O122" s="14"/>
      <c r="P122" s="121"/>
      <c r="Q122" s="14"/>
      <c r="R122" s="14"/>
      <c r="S122" s="121"/>
      <c r="T122" s="48"/>
      <c r="U122" s="48"/>
      <c r="V122" s="121"/>
      <c r="W122" s="14"/>
      <c r="X122" s="14"/>
      <c r="Y122" s="112"/>
      <c r="Z122" s="14"/>
      <c r="AA122" s="14"/>
      <c r="AB122" s="13"/>
      <c r="AC122" s="13"/>
    </row>
    <row r="123" spans="1:29" s="8" customFormat="1" x14ac:dyDescent="0.25">
      <c r="A123" s="13"/>
      <c r="B123" s="14"/>
      <c r="C123" s="14"/>
      <c r="D123" s="14"/>
      <c r="E123" s="14"/>
      <c r="F123" s="14"/>
      <c r="G123" s="14"/>
      <c r="H123" s="14"/>
      <c r="I123" s="12"/>
      <c r="J123" s="12"/>
      <c r="K123" s="23"/>
      <c r="L123" s="10"/>
      <c r="M123" s="144"/>
      <c r="N123" s="153"/>
      <c r="O123" s="14"/>
      <c r="P123" s="121"/>
      <c r="Q123" s="14"/>
      <c r="R123" s="14"/>
      <c r="S123" s="121"/>
      <c r="T123" s="48"/>
      <c r="U123" s="48"/>
      <c r="V123" s="121"/>
      <c r="W123" s="14"/>
      <c r="X123" s="14"/>
      <c r="Y123" s="112"/>
      <c r="Z123" s="14"/>
      <c r="AA123" s="14"/>
      <c r="AB123" s="13"/>
      <c r="AC123" s="13"/>
    </row>
    <row r="124" spans="1:29" s="8" customFormat="1" x14ac:dyDescent="0.25">
      <c r="A124" s="13"/>
      <c r="B124" s="14"/>
      <c r="C124" s="14"/>
      <c r="D124" s="14"/>
      <c r="E124" s="14"/>
      <c r="F124" s="14"/>
      <c r="G124" s="14"/>
      <c r="H124" s="14"/>
      <c r="I124" s="12"/>
      <c r="J124" s="12"/>
      <c r="K124" s="23"/>
      <c r="L124" s="10"/>
      <c r="M124" s="144"/>
      <c r="N124" s="153"/>
      <c r="O124" s="14"/>
      <c r="P124" s="121"/>
      <c r="Q124" s="14"/>
      <c r="R124" s="14"/>
      <c r="S124" s="121"/>
      <c r="T124" s="48"/>
      <c r="U124" s="48"/>
      <c r="V124" s="121"/>
      <c r="W124" s="14"/>
      <c r="X124" s="14"/>
      <c r="Y124" s="112"/>
      <c r="Z124" s="14"/>
      <c r="AA124" s="14"/>
      <c r="AB124" s="13"/>
      <c r="AC124" s="13"/>
    </row>
    <row r="125" spans="1:29" s="8" customFormat="1" x14ac:dyDescent="0.25">
      <c r="A125" s="13"/>
      <c r="B125" s="14"/>
      <c r="C125" s="14"/>
      <c r="D125" s="14"/>
      <c r="E125" s="14"/>
      <c r="F125" s="14"/>
      <c r="G125" s="14"/>
      <c r="H125" s="14"/>
      <c r="I125" s="12"/>
      <c r="J125" s="12"/>
      <c r="K125" s="23"/>
      <c r="L125" s="10"/>
      <c r="M125" s="144"/>
      <c r="N125" s="153"/>
      <c r="O125" s="14"/>
      <c r="P125" s="121"/>
      <c r="Q125" s="14"/>
      <c r="R125" s="14"/>
      <c r="S125" s="121"/>
      <c r="T125" s="48"/>
      <c r="U125" s="48"/>
      <c r="V125" s="121"/>
      <c r="W125" s="14"/>
      <c r="X125" s="14"/>
      <c r="Y125" s="112"/>
      <c r="Z125" s="14"/>
      <c r="AA125" s="14"/>
      <c r="AB125" s="13"/>
      <c r="AC125" s="13"/>
    </row>
    <row r="126" spans="1:29" s="8" customFormat="1" x14ac:dyDescent="0.25">
      <c r="A126" s="13"/>
      <c r="B126" s="14"/>
      <c r="C126" s="14"/>
      <c r="D126" s="14"/>
      <c r="E126" s="14"/>
      <c r="F126" s="14"/>
      <c r="G126" s="14"/>
      <c r="H126" s="14"/>
      <c r="I126" s="12"/>
      <c r="J126" s="12"/>
      <c r="K126" s="23"/>
      <c r="L126" s="10"/>
      <c r="M126" s="144"/>
      <c r="N126" s="153"/>
      <c r="O126" s="14"/>
      <c r="P126" s="121"/>
      <c r="Q126" s="14"/>
      <c r="R126" s="14"/>
      <c r="S126" s="121"/>
      <c r="T126" s="48"/>
      <c r="U126" s="48"/>
      <c r="V126" s="121"/>
      <c r="W126" s="14"/>
      <c r="X126" s="14"/>
      <c r="Y126" s="112"/>
      <c r="Z126" s="14"/>
      <c r="AA126" s="14"/>
      <c r="AB126" s="13"/>
      <c r="AC126" s="13"/>
    </row>
    <row r="127" spans="1:29" s="8" customFormat="1" x14ac:dyDescent="0.25">
      <c r="A127" s="13"/>
      <c r="B127" s="14"/>
      <c r="C127" s="14"/>
      <c r="D127" s="14"/>
      <c r="E127" s="14"/>
      <c r="F127" s="14"/>
      <c r="G127" s="14"/>
      <c r="H127" s="14"/>
      <c r="I127" s="12"/>
      <c r="J127" s="12"/>
      <c r="K127" s="23"/>
      <c r="L127" s="10"/>
      <c r="M127" s="144"/>
      <c r="N127" s="153"/>
      <c r="O127" s="14"/>
      <c r="P127" s="121"/>
      <c r="Q127" s="14"/>
      <c r="R127" s="14"/>
      <c r="S127" s="121"/>
      <c r="T127" s="48"/>
      <c r="U127" s="48"/>
      <c r="V127" s="121"/>
      <c r="W127" s="14"/>
      <c r="X127" s="14"/>
      <c r="Y127" s="112"/>
      <c r="Z127" s="14"/>
      <c r="AA127" s="14"/>
      <c r="AB127" s="13"/>
      <c r="AC127" s="13"/>
    </row>
    <row r="128" spans="1:29" s="8" customFormat="1" x14ac:dyDescent="0.25">
      <c r="A128" s="13"/>
      <c r="B128" s="14"/>
      <c r="C128" s="14"/>
      <c r="D128" s="14"/>
      <c r="E128" s="14"/>
      <c r="F128" s="14"/>
      <c r="G128" s="14"/>
      <c r="H128" s="14"/>
      <c r="I128" s="12"/>
      <c r="J128" s="12"/>
      <c r="K128" s="23"/>
      <c r="L128" s="10"/>
      <c r="M128" s="144"/>
      <c r="N128" s="153"/>
      <c r="O128" s="14"/>
      <c r="P128" s="121"/>
      <c r="Q128" s="14"/>
      <c r="R128" s="14"/>
      <c r="S128" s="121"/>
      <c r="T128" s="48"/>
      <c r="U128" s="48"/>
      <c r="V128" s="121"/>
      <c r="W128" s="14"/>
      <c r="X128" s="14"/>
      <c r="Y128" s="112"/>
      <c r="Z128" s="14"/>
      <c r="AA128" s="14"/>
      <c r="AB128" s="13"/>
      <c r="AC128" s="13"/>
    </row>
    <row r="129" spans="1:29" s="8" customFormat="1" x14ac:dyDescent="0.25">
      <c r="A129" s="13"/>
      <c r="B129" s="14"/>
      <c r="C129" s="14"/>
      <c r="D129" s="14"/>
      <c r="E129" s="14"/>
      <c r="F129" s="14"/>
      <c r="G129" s="14"/>
      <c r="H129" s="14"/>
      <c r="I129" s="12"/>
      <c r="J129" s="12"/>
      <c r="K129" s="23"/>
      <c r="L129" s="10"/>
      <c r="M129" s="144"/>
      <c r="N129" s="153"/>
      <c r="O129" s="14"/>
      <c r="P129" s="121"/>
      <c r="Q129" s="14"/>
      <c r="R129" s="14"/>
      <c r="S129" s="121"/>
      <c r="T129" s="48"/>
      <c r="U129" s="48"/>
      <c r="V129" s="121"/>
      <c r="W129" s="14"/>
      <c r="X129" s="14"/>
      <c r="Y129" s="112"/>
      <c r="Z129" s="14"/>
      <c r="AA129" s="14"/>
      <c r="AB129" s="13"/>
      <c r="AC129" s="13"/>
    </row>
    <row r="130" spans="1:29" s="8" customFormat="1" x14ac:dyDescent="0.25">
      <c r="A130" s="13"/>
      <c r="B130" s="14"/>
      <c r="C130" s="14"/>
      <c r="D130" s="14"/>
      <c r="E130" s="14"/>
      <c r="F130" s="14"/>
      <c r="G130" s="14"/>
      <c r="H130" s="14"/>
      <c r="I130" s="12"/>
      <c r="J130" s="12"/>
      <c r="K130" s="23"/>
      <c r="L130" s="10"/>
      <c r="M130" s="144"/>
      <c r="N130" s="153"/>
      <c r="O130" s="14"/>
      <c r="P130" s="121"/>
      <c r="Q130" s="14"/>
      <c r="R130" s="14"/>
      <c r="S130" s="121"/>
      <c r="T130" s="48"/>
      <c r="U130" s="48"/>
      <c r="V130" s="121"/>
      <c r="W130" s="14"/>
      <c r="X130" s="14"/>
      <c r="Y130" s="112"/>
      <c r="Z130" s="14"/>
      <c r="AA130" s="14"/>
      <c r="AB130" s="13"/>
      <c r="AC130" s="13"/>
    </row>
    <row r="131" spans="1:29" s="8" customFormat="1" x14ac:dyDescent="0.25">
      <c r="A131" s="13"/>
      <c r="B131" s="14"/>
      <c r="C131" s="14"/>
      <c r="D131" s="14"/>
      <c r="E131" s="14"/>
      <c r="F131" s="14"/>
      <c r="G131" s="14"/>
      <c r="H131" s="14"/>
      <c r="I131" s="12"/>
      <c r="J131" s="12"/>
      <c r="K131" s="23"/>
      <c r="L131" s="10"/>
      <c r="M131" s="144"/>
      <c r="N131" s="153"/>
      <c r="O131" s="14"/>
      <c r="P131" s="121"/>
      <c r="Q131" s="14"/>
      <c r="R131" s="14"/>
      <c r="S131" s="121"/>
      <c r="T131" s="48"/>
      <c r="U131" s="48"/>
      <c r="V131" s="121"/>
      <c r="W131" s="14"/>
      <c r="X131" s="14"/>
      <c r="Y131" s="112"/>
      <c r="Z131" s="14"/>
      <c r="AA131" s="14"/>
      <c r="AB131" s="13"/>
      <c r="AC131" s="13"/>
    </row>
    <row r="132" spans="1:29" s="8" customFormat="1" x14ac:dyDescent="0.25">
      <c r="A132" s="13"/>
      <c r="B132" s="14"/>
      <c r="C132" s="14"/>
      <c r="D132" s="14"/>
      <c r="E132" s="14"/>
      <c r="F132" s="14"/>
      <c r="G132" s="14"/>
      <c r="H132" s="14"/>
      <c r="I132" s="12"/>
      <c r="J132" s="12"/>
      <c r="K132" s="23"/>
      <c r="L132" s="10"/>
      <c r="M132" s="144"/>
      <c r="N132" s="153"/>
      <c r="O132" s="14"/>
      <c r="P132" s="121"/>
      <c r="Q132" s="14"/>
      <c r="R132" s="14"/>
      <c r="S132" s="121"/>
      <c r="T132" s="48"/>
      <c r="U132" s="48"/>
      <c r="V132" s="121"/>
      <c r="W132" s="14"/>
      <c r="X132" s="14"/>
      <c r="Y132" s="112"/>
      <c r="Z132" s="14"/>
      <c r="AA132" s="14"/>
      <c r="AB132" s="13"/>
      <c r="AC132" s="13"/>
    </row>
    <row r="133" spans="1:29" s="8" customFormat="1" x14ac:dyDescent="0.25">
      <c r="A133" s="13"/>
      <c r="B133" s="14"/>
      <c r="C133" s="14"/>
      <c r="D133" s="14"/>
      <c r="E133" s="14"/>
      <c r="F133" s="14"/>
      <c r="G133" s="14"/>
      <c r="H133" s="14"/>
      <c r="I133" s="12"/>
      <c r="J133" s="12"/>
      <c r="K133" s="23"/>
      <c r="L133" s="10"/>
      <c r="M133" s="144"/>
      <c r="N133" s="153"/>
      <c r="O133" s="14"/>
      <c r="P133" s="121"/>
      <c r="Q133" s="14"/>
      <c r="R133" s="14"/>
      <c r="S133" s="121"/>
      <c r="T133" s="48"/>
      <c r="U133" s="48"/>
      <c r="V133" s="121"/>
      <c r="W133" s="14"/>
      <c r="X133" s="14"/>
      <c r="Y133" s="112"/>
      <c r="Z133" s="14"/>
      <c r="AA133" s="14"/>
      <c r="AB133" s="13"/>
      <c r="AC133" s="13"/>
    </row>
    <row r="134" spans="1:29" s="8" customFormat="1" x14ac:dyDescent="0.25">
      <c r="A134" s="13"/>
      <c r="B134" s="14"/>
      <c r="C134" s="14"/>
      <c r="D134" s="14"/>
      <c r="E134" s="14"/>
      <c r="F134" s="14"/>
      <c r="G134" s="14"/>
      <c r="H134" s="14"/>
      <c r="I134" s="12"/>
      <c r="J134" s="12"/>
      <c r="K134" s="23"/>
      <c r="L134" s="10"/>
      <c r="M134" s="144"/>
      <c r="N134" s="153"/>
      <c r="O134" s="14"/>
      <c r="P134" s="121"/>
      <c r="Q134" s="14"/>
      <c r="R134" s="14"/>
      <c r="S134" s="121"/>
      <c r="T134" s="48"/>
      <c r="U134" s="48"/>
      <c r="V134" s="121"/>
      <c r="W134" s="14"/>
      <c r="X134" s="14"/>
      <c r="Y134" s="112"/>
      <c r="Z134" s="14"/>
      <c r="AA134" s="14"/>
      <c r="AB134" s="13"/>
      <c r="AC134" s="13"/>
    </row>
    <row r="135" spans="1:29" s="8" customFormat="1" x14ac:dyDescent="0.25">
      <c r="A135" s="13"/>
      <c r="B135" s="14"/>
      <c r="C135" s="14"/>
      <c r="D135" s="14"/>
      <c r="E135" s="14"/>
      <c r="F135" s="14"/>
      <c r="G135" s="14"/>
      <c r="H135" s="14"/>
      <c r="I135" s="12"/>
      <c r="J135" s="12"/>
      <c r="K135" s="23"/>
      <c r="L135" s="10"/>
      <c r="M135" s="144"/>
      <c r="N135" s="153"/>
      <c r="O135" s="14"/>
      <c r="P135" s="121"/>
      <c r="Q135" s="14"/>
      <c r="R135" s="14"/>
      <c r="S135" s="121"/>
      <c r="T135" s="48"/>
      <c r="U135" s="48"/>
      <c r="V135" s="121"/>
      <c r="W135" s="14"/>
      <c r="X135" s="14"/>
      <c r="Y135" s="112"/>
      <c r="Z135" s="14"/>
      <c r="AA135" s="14"/>
      <c r="AB135" s="13"/>
      <c r="AC135" s="13"/>
    </row>
    <row r="136" spans="1:29" s="8" customFormat="1" x14ac:dyDescent="0.25">
      <c r="A136" s="13"/>
      <c r="B136" s="14"/>
      <c r="C136" s="14"/>
      <c r="D136" s="14"/>
      <c r="E136" s="14"/>
      <c r="F136" s="14"/>
      <c r="G136" s="14"/>
      <c r="H136" s="14"/>
      <c r="I136" s="12"/>
      <c r="J136" s="12"/>
      <c r="K136" s="23"/>
      <c r="L136" s="10"/>
      <c r="M136" s="144"/>
      <c r="N136" s="153"/>
      <c r="O136" s="14"/>
      <c r="P136" s="121"/>
      <c r="Q136" s="14"/>
      <c r="R136" s="14"/>
      <c r="S136" s="121"/>
      <c r="T136" s="48"/>
      <c r="U136" s="48"/>
      <c r="V136" s="121"/>
      <c r="W136" s="14"/>
      <c r="X136" s="14"/>
      <c r="Y136" s="112"/>
      <c r="Z136" s="14"/>
      <c r="AA136" s="14"/>
      <c r="AB136" s="13"/>
      <c r="AC136" s="13"/>
    </row>
    <row r="137" spans="1:29" s="8" customFormat="1" x14ac:dyDescent="0.25">
      <c r="A137" s="13"/>
      <c r="B137" s="14"/>
      <c r="C137" s="14"/>
      <c r="D137" s="14"/>
      <c r="E137" s="14"/>
      <c r="F137" s="14"/>
      <c r="G137" s="14"/>
      <c r="H137" s="14"/>
      <c r="I137" s="12"/>
      <c r="J137" s="12"/>
      <c r="K137" s="23"/>
      <c r="L137" s="10"/>
      <c r="M137" s="144"/>
      <c r="N137" s="153"/>
      <c r="O137" s="14"/>
      <c r="P137" s="121"/>
      <c r="Q137" s="14"/>
      <c r="R137" s="14"/>
      <c r="S137" s="121"/>
      <c r="T137" s="48"/>
      <c r="U137" s="48"/>
      <c r="V137" s="121"/>
      <c r="W137" s="14"/>
      <c r="X137" s="14"/>
      <c r="Y137" s="112"/>
      <c r="Z137" s="14"/>
      <c r="AA137" s="14"/>
      <c r="AB137" s="13"/>
      <c r="AC137" s="13"/>
    </row>
    <row r="138" spans="1:29" s="8" customFormat="1" x14ac:dyDescent="0.25">
      <c r="A138" s="13"/>
      <c r="B138" s="14"/>
      <c r="C138" s="14"/>
      <c r="D138" s="14"/>
      <c r="E138" s="14"/>
      <c r="F138" s="14"/>
      <c r="G138" s="14"/>
      <c r="H138" s="14"/>
      <c r="I138" s="12"/>
      <c r="J138" s="12"/>
      <c r="K138" s="23"/>
      <c r="L138" s="10"/>
      <c r="M138" s="144"/>
      <c r="N138" s="153"/>
      <c r="O138" s="14"/>
      <c r="P138" s="121"/>
      <c r="Q138" s="14"/>
      <c r="R138" s="14"/>
      <c r="S138" s="121"/>
      <c r="T138" s="48"/>
      <c r="U138" s="48"/>
      <c r="V138" s="121"/>
      <c r="W138" s="14"/>
      <c r="X138" s="14"/>
      <c r="Y138" s="112"/>
      <c r="Z138" s="14"/>
      <c r="AA138" s="14"/>
      <c r="AB138" s="13"/>
      <c r="AC138" s="13"/>
    </row>
    <row r="139" spans="1:29" s="8" customFormat="1" x14ac:dyDescent="0.25">
      <c r="A139" s="13"/>
      <c r="B139" s="14"/>
      <c r="C139" s="14"/>
      <c r="D139" s="14"/>
      <c r="E139" s="14"/>
      <c r="F139" s="14"/>
      <c r="G139" s="14"/>
      <c r="H139" s="14"/>
      <c r="I139" s="12"/>
      <c r="J139" s="12"/>
      <c r="K139" s="23"/>
      <c r="L139" s="10"/>
      <c r="M139" s="144"/>
      <c r="N139" s="153"/>
      <c r="O139" s="14"/>
      <c r="P139" s="121"/>
      <c r="Q139" s="14"/>
      <c r="R139" s="14"/>
      <c r="S139" s="121"/>
      <c r="T139" s="48"/>
      <c r="U139" s="48"/>
      <c r="V139" s="121"/>
      <c r="W139" s="14"/>
      <c r="X139" s="14"/>
      <c r="Y139" s="112"/>
      <c r="Z139" s="14"/>
      <c r="AA139" s="14"/>
      <c r="AB139" s="13"/>
      <c r="AC139" s="13"/>
    </row>
    <row r="140" spans="1:29" s="8" customFormat="1" x14ac:dyDescent="0.25">
      <c r="A140" s="13"/>
      <c r="B140" s="14"/>
      <c r="C140" s="14"/>
      <c r="D140" s="14"/>
      <c r="E140" s="14"/>
      <c r="F140" s="14"/>
      <c r="G140" s="14"/>
      <c r="H140" s="14"/>
      <c r="I140" s="12"/>
      <c r="J140" s="12"/>
      <c r="K140" s="23"/>
      <c r="L140" s="10"/>
      <c r="M140" s="144"/>
      <c r="N140" s="153"/>
      <c r="O140" s="14"/>
      <c r="P140" s="121"/>
      <c r="Q140" s="14"/>
      <c r="R140" s="14"/>
      <c r="S140" s="121"/>
      <c r="T140" s="48"/>
      <c r="U140" s="48"/>
      <c r="V140" s="121"/>
      <c r="W140" s="14"/>
      <c r="X140" s="14"/>
      <c r="Y140" s="112"/>
      <c r="Z140" s="14"/>
      <c r="AA140" s="14"/>
      <c r="AB140" s="13"/>
      <c r="AC140" s="13"/>
    </row>
    <row r="141" spans="1:29" s="8" customFormat="1" x14ac:dyDescent="0.25">
      <c r="A141" s="13"/>
      <c r="B141" s="14"/>
      <c r="C141" s="14"/>
      <c r="D141" s="14"/>
      <c r="E141" s="14"/>
      <c r="F141" s="14"/>
      <c r="G141" s="14"/>
      <c r="H141" s="14"/>
      <c r="I141" s="12"/>
      <c r="J141" s="12"/>
      <c r="K141" s="23"/>
      <c r="L141" s="10"/>
      <c r="M141" s="144"/>
      <c r="N141" s="153"/>
      <c r="O141" s="14"/>
      <c r="P141" s="121"/>
      <c r="Q141" s="14"/>
      <c r="R141" s="14"/>
      <c r="S141" s="121"/>
      <c r="T141" s="48"/>
      <c r="U141" s="48"/>
      <c r="V141" s="121"/>
      <c r="W141" s="14"/>
      <c r="X141" s="14"/>
      <c r="Y141" s="112"/>
      <c r="Z141" s="14"/>
      <c r="AA141" s="14"/>
      <c r="AB141" s="13"/>
      <c r="AC141" s="13"/>
    </row>
    <row r="142" spans="1:29" s="8" customFormat="1" x14ac:dyDescent="0.25">
      <c r="A142" s="13"/>
      <c r="B142" s="14"/>
      <c r="C142" s="14"/>
      <c r="D142" s="14"/>
      <c r="E142" s="14"/>
      <c r="F142" s="14"/>
      <c r="G142" s="14"/>
      <c r="H142" s="14"/>
      <c r="I142" s="12"/>
      <c r="J142" s="12"/>
      <c r="K142" s="23"/>
      <c r="L142" s="10"/>
      <c r="M142" s="144"/>
      <c r="N142" s="153"/>
      <c r="O142" s="14"/>
      <c r="P142" s="121"/>
      <c r="Q142" s="14"/>
      <c r="R142" s="14"/>
      <c r="S142" s="121"/>
      <c r="T142" s="48"/>
      <c r="U142" s="48"/>
      <c r="V142" s="121"/>
      <c r="W142" s="14"/>
      <c r="X142" s="14"/>
      <c r="Y142" s="112"/>
      <c r="Z142" s="14"/>
      <c r="AA142" s="14"/>
      <c r="AB142" s="13"/>
      <c r="AC142" s="13"/>
    </row>
    <row r="143" spans="1:29" s="8" customFormat="1" x14ac:dyDescent="0.25">
      <c r="A143" s="13"/>
      <c r="B143" s="14"/>
      <c r="C143" s="14"/>
      <c r="D143" s="14"/>
      <c r="E143" s="14"/>
      <c r="F143" s="14"/>
      <c r="G143" s="14"/>
      <c r="H143" s="14"/>
      <c r="I143" s="12"/>
      <c r="J143" s="12"/>
      <c r="K143" s="23"/>
      <c r="L143" s="10"/>
      <c r="M143" s="144"/>
      <c r="N143" s="153"/>
      <c r="O143" s="14"/>
      <c r="P143" s="121"/>
      <c r="Q143" s="14"/>
      <c r="R143" s="14"/>
      <c r="S143" s="121"/>
      <c r="T143" s="48"/>
      <c r="U143" s="48"/>
      <c r="V143" s="121"/>
      <c r="W143" s="14"/>
      <c r="X143" s="14"/>
      <c r="Y143" s="112"/>
      <c r="Z143" s="14"/>
      <c r="AA143" s="14"/>
      <c r="AB143" s="13"/>
      <c r="AC143" s="13"/>
    </row>
    <row r="144" spans="1:29" s="8" customFormat="1" x14ac:dyDescent="0.25">
      <c r="A144" s="13"/>
      <c r="B144" s="14"/>
      <c r="C144" s="14"/>
      <c r="D144" s="14"/>
      <c r="E144" s="14"/>
      <c r="F144" s="14"/>
      <c r="G144" s="14"/>
      <c r="H144" s="14"/>
      <c r="I144" s="12"/>
      <c r="J144" s="12"/>
      <c r="K144" s="23"/>
      <c r="L144" s="10"/>
      <c r="M144" s="144"/>
      <c r="N144" s="153"/>
      <c r="O144" s="14"/>
      <c r="P144" s="121"/>
      <c r="Q144" s="14"/>
      <c r="R144" s="14"/>
      <c r="S144" s="121"/>
      <c r="T144" s="48"/>
      <c r="U144" s="48"/>
      <c r="V144" s="121"/>
      <c r="W144" s="14"/>
      <c r="X144" s="14"/>
      <c r="Y144" s="112"/>
      <c r="Z144" s="14"/>
      <c r="AA144" s="14"/>
      <c r="AB144" s="13"/>
      <c r="AC144" s="13"/>
    </row>
    <row r="145" spans="1:29" s="8" customFormat="1" x14ac:dyDescent="0.25">
      <c r="A145" s="13"/>
      <c r="B145" s="14"/>
      <c r="C145" s="14"/>
      <c r="D145" s="14"/>
      <c r="E145" s="14"/>
      <c r="F145" s="14"/>
      <c r="G145" s="14"/>
      <c r="H145" s="14"/>
      <c r="I145" s="12"/>
      <c r="J145" s="12"/>
      <c r="K145" s="23"/>
      <c r="L145" s="10"/>
      <c r="M145" s="144"/>
      <c r="N145" s="153"/>
      <c r="O145" s="14"/>
      <c r="P145" s="121"/>
      <c r="Q145" s="14"/>
      <c r="R145" s="14"/>
      <c r="S145" s="121"/>
      <c r="T145" s="48"/>
      <c r="U145" s="48"/>
      <c r="V145" s="121"/>
      <c r="W145" s="14"/>
      <c r="X145" s="14"/>
      <c r="Y145" s="112"/>
      <c r="Z145" s="14"/>
      <c r="AA145" s="14"/>
      <c r="AB145" s="13"/>
      <c r="AC145" s="13"/>
    </row>
    <row r="146" spans="1:29" s="8" customFormat="1" x14ac:dyDescent="0.25">
      <c r="A146" s="13"/>
      <c r="B146" s="14"/>
      <c r="C146" s="14"/>
      <c r="D146" s="14"/>
      <c r="E146" s="14"/>
      <c r="F146" s="14"/>
      <c r="G146" s="14"/>
      <c r="H146" s="14"/>
      <c r="I146" s="12"/>
      <c r="J146" s="12"/>
      <c r="K146" s="23"/>
      <c r="L146" s="10"/>
      <c r="M146" s="144"/>
      <c r="N146" s="153"/>
      <c r="O146" s="14"/>
      <c r="P146" s="121"/>
      <c r="Q146" s="14"/>
      <c r="R146" s="14"/>
      <c r="S146" s="121"/>
      <c r="T146" s="48"/>
      <c r="U146" s="48"/>
      <c r="V146" s="121"/>
      <c r="W146" s="14"/>
      <c r="X146" s="14"/>
      <c r="Y146" s="112"/>
      <c r="Z146" s="14"/>
      <c r="AA146" s="14"/>
      <c r="AB146" s="13"/>
      <c r="AC146" s="13"/>
    </row>
    <row r="147" spans="1:29" s="8" customFormat="1" x14ac:dyDescent="0.25">
      <c r="A147" s="13"/>
      <c r="B147" s="14"/>
      <c r="C147" s="14"/>
      <c r="D147" s="14"/>
      <c r="E147" s="14"/>
      <c r="F147" s="14"/>
      <c r="G147" s="14"/>
      <c r="H147" s="14"/>
      <c r="I147" s="12"/>
      <c r="J147" s="12"/>
      <c r="K147" s="23"/>
      <c r="L147" s="10"/>
      <c r="M147" s="144"/>
      <c r="N147" s="153"/>
      <c r="O147" s="14"/>
      <c r="P147" s="121"/>
      <c r="Q147" s="14"/>
      <c r="R147" s="14"/>
      <c r="S147" s="121"/>
      <c r="T147" s="48"/>
      <c r="U147" s="48"/>
      <c r="V147" s="121"/>
      <c r="W147" s="14"/>
      <c r="X147" s="14"/>
      <c r="Y147" s="112"/>
      <c r="Z147" s="14"/>
      <c r="AA147" s="14"/>
      <c r="AB147" s="13"/>
      <c r="AC147" s="13"/>
    </row>
    <row r="148" spans="1:29" s="8" customFormat="1" x14ac:dyDescent="0.25">
      <c r="A148" s="13"/>
      <c r="B148" s="14"/>
      <c r="C148" s="14"/>
      <c r="D148" s="14"/>
      <c r="E148" s="14"/>
      <c r="F148" s="14"/>
      <c r="G148" s="14"/>
      <c r="H148" s="14"/>
      <c r="I148" s="12"/>
      <c r="J148" s="12"/>
      <c r="K148" s="23"/>
      <c r="L148" s="10"/>
      <c r="M148" s="144"/>
      <c r="N148" s="153"/>
      <c r="O148" s="14"/>
      <c r="P148" s="121"/>
      <c r="Q148" s="14"/>
      <c r="R148" s="14"/>
      <c r="S148" s="121"/>
      <c r="T148" s="48"/>
      <c r="U148" s="48"/>
      <c r="V148" s="121"/>
      <c r="W148" s="14"/>
      <c r="X148" s="14"/>
      <c r="Y148" s="112"/>
      <c r="Z148" s="14"/>
      <c r="AA148" s="14"/>
      <c r="AB148" s="13"/>
      <c r="AC148" s="13"/>
    </row>
    <row r="149" spans="1:29" s="8" customFormat="1" x14ac:dyDescent="0.25">
      <c r="A149" s="13"/>
      <c r="B149" s="14"/>
      <c r="C149" s="14"/>
      <c r="D149" s="14"/>
      <c r="E149" s="14"/>
      <c r="F149" s="14"/>
      <c r="G149" s="14"/>
      <c r="H149" s="14"/>
      <c r="I149" s="12"/>
      <c r="J149" s="12"/>
      <c r="K149" s="23"/>
      <c r="L149" s="10"/>
      <c r="M149" s="144"/>
      <c r="N149" s="153"/>
      <c r="O149" s="14"/>
      <c r="P149" s="121"/>
      <c r="Q149" s="14"/>
      <c r="R149" s="14"/>
      <c r="S149" s="121"/>
      <c r="T149" s="48"/>
      <c r="U149" s="48"/>
      <c r="V149" s="121"/>
      <c r="W149" s="14"/>
      <c r="X149" s="14"/>
      <c r="Y149" s="112"/>
      <c r="Z149" s="14"/>
      <c r="AA149" s="14"/>
      <c r="AB149" s="13"/>
      <c r="AC149" s="13"/>
    </row>
    <row r="150" spans="1:29" s="8" customFormat="1" x14ac:dyDescent="0.25">
      <c r="A150" s="13"/>
      <c r="B150" s="14"/>
      <c r="C150" s="14"/>
      <c r="D150" s="14"/>
      <c r="E150" s="14"/>
      <c r="F150" s="14"/>
      <c r="G150" s="14"/>
      <c r="H150" s="14"/>
      <c r="I150" s="12"/>
      <c r="J150" s="12"/>
      <c r="K150" s="23"/>
      <c r="L150" s="10"/>
      <c r="M150" s="144"/>
      <c r="N150" s="153"/>
      <c r="O150" s="14"/>
      <c r="P150" s="121"/>
      <c r="Q150" s="14"/>
      <c r="R150" s="14"/>
      <c r="S150" s="121"/>
      <c r="T150" s="48"/>
      <c r="U150" s="48"/>
      <c r="V150" s="121"/>
      <c r="W150" s="14"/>
      <c r="X150" s="14"/>
      <c r="Y150" s="112"/>
      <c r="Z150" s="14"/>
      <c r="AA150" s="14"/>
      <c r="AB150" s="13"/>
      <c r="AC150" s="13"/>
    </row>
    <row r="151" spans="1:29" s="8" customFormat="1" x14ac:dyDescent="0.25">
      <c r="A151" s="13"/>
      <c r="B151" s="14"/>
      <c r="C151" s="14"/>
      <c r="D151" s="14"/>
      <c r="E151" s="14"/>
      <c r="F151" s="14"/>
      <c r="G151" s="14"/>
      <c r="H151" s="14"/>
      <c r="I151" s="12"/>
      <c r="J151" s="12"/>
      <c r="K151" s="23"/>
      <c r="L151" s="10"/>
      <c r="M151" s="144"/>
      <c r="N151" s="153"/>
      <c r="O151" s="14"/>
      <c r="P151" s="121"/>
      <c r="Q151" s="14"/>
      <c r="R151" s="14"/>
      <c r="S151" s="121"/>
      <c r="T151" s="48"/>
      <c r="U151" s="48"/>
      <c r="V151" s="121"/>
      <c r="W151" s="14"/>
      <c r="X151" s="14"/>
      <c r="Y151" s="112"/>
      <c r="Z151" s="14"/>
      <c r="AA151" s="14"/>
      <c r="AB151" s="13"/>
      <c r="AC151" s="13"/>
    </row>
    <row r="152" spans="1:29" s="8" customFormat="1" x14ac:dyDescent="0.25">
      <c r="A152" s="13"/>
      <c r="B152" s="14"/>
      <c r="C152" s="14"/>
      <c r="D152" s="14"/>
      <c r="E152" s="14"/>
      <c r="F152" s="14"/>
      <c r="G152" s="14"/>
      <c r="H152" s="14"/>
      <c r="I152" s="12"/>
      <c r="J152" s="12"/>
      <c r="K152" s="23"/>
      <c r="L152" s="10"/>
      <c r="M152" s="144"/>
      <c r="N152" s="153"/>
      <c r="O152" s="14"/>
      <c r="P152" s="121"/>
      <c r="Q152" s="14"/>
      <c r="R152" s="14"/>
      <c r="S152" s="121"/>
      <c r="T152" s="48"/>
      <c r="U152" s="48"/>
      <c r="V152" s="121"/>
      <c r="W152" s="14"/>
      <c r="X152" s="14"/>
      <c r="Y152" s="112"/>
      <c r="Z152" s="14"/>
      <c r="AA152" s="14"/>
      <c r="AB152" s="13"/>
      <c r="AC152" s="13"/>
    </row>
    <row r="153" spans="1:29" s="8" customFormat="1" x14ac:dyDescent="0.25">
      <c r="A153" s="13"/>
      <c r="B153" s="14"/>
      <c r="C153" s="14"/>
      <c r="D153" s="14"/>
      <c r="E153" s="14"/>
      <c r="F153" s="14"/>
      <c r="G153" s="14"/>
      <c r="H153" s="14"/>
      <c r="I153" s="12"/>
      <c r="J153" s="12"/>
      <c r="K153" s="23"/>
      <c r="L153" s="10"/>
      <c r="M153" s="144"/>
      <c r="N153" s="153"/>
      <c r="O153" s="14"/>
      <c r="P153" s="121"/>
      <c r="Q153" s="14"/>
      <c r="R153" s="14"/>
      <c r="S153" s="121"/>
      <c r="T153" s="48"/>
      <c r="U153" s="48"/>
      <c r="V153" s="121"/>
      <c r="W153" s="14"/>
      <c r="X153" s="14"/>
      <c r="Y153" s="112"/>
      <c r="Z153" s="14"/>
      <c r="AA153" s="14"/>
      <c r="AB153" s="13"/>
      <c r="AC153" s="13"/>
    </row>
    <row r="154" spans="1:29" s="8" customFormat="1" x14ac:dyDescent="0.25">
      <c r="A154" s="13"/>
      <c r="B154" s="14"/>
      <c r="C154" s="14"/>
      <c r="D154" s="14"/>
      <c r="E154" s="14"/>
      <c r="F154" s="14"/>
      <c r="G154" s="14"/>
      <c r="H154" s="14"/>
      <c r="I154" s="12"/>
      <c r="J154" s="12"/>
      <c r="K154" s="23"/>
      <c r="L154" s="10"/>
      <c r="M154" s="144"/>
      <c r="N154" s="153"/>
      <c r="O154" s="14"/>
      <c r="P154" s="121"/>
      <c r="Q154" s="14"/>
      <c r="R154" s="14"/>
      <c r="S154" s="121"/>
      <c r="T154" s="48"/>
      <c r="U154" s="48"/>
      <c r="V154" s="121"/>
      <c r="W154" s="14"/>
      <c r="X154" s="14"/>
      <c r="Y154" s="112"/>
      <c r="Z154" s="14"/>
      <c r="AA154" s="14"/>
      <c r="AB154" s="13"/>
      <c r="AC154" s="13"/>
    </row>
    <row r="155" spans="1:29" s="8" customFormat="1" x14ac:dyDescent="0.25">
      <c r="A155" s="13"/>
      <c r="B155" s="14"/>
      <c r="C155" s="14"/>
      <c r="D155" s="14"/>
      <c r="E155" s="14"/>
      <c r="F155" s="14"/>
      <c r="G155" s="14"/>
      <c r="H155" s="14"/>
      <c r="I155" s="12"/>
      <c r="J155" s="12"/>
      <c r="K155" s="23"/>
      <c r="L155" s="10"/>
      <c r="M155" s="144"/>
      <c r="N155" s="153"/>
      <c r="O155" s="14"/>
      <c r="P155" s="121"/>
      <c r="Q155" s="14"/>
      <c r="R155" s="14"/>
      <c r="S155" s="121"/>
      <c r="T155" s="48"/>
      <c r="U155" s="48"/>
      <c r="V155" s="121"/>
      <c r="W155" s="14"/>
      <c r="X155" s="14"/>
      <c r="Y155" s="112"/>
      <c r="Z155" s="14"/>
      <c r="AA155" s="14"/>
      <c r="AB155" s="13"/>
      <c r="AC155" s="13"/>
    </row>
    <row r="156" spans="1:29" s="8" customFormat="1" x14ac:dyDescent="0.25">
      <c r="A156" s="13"/>
      <c r="B156" s="14"/>
      <c r="C156" s="14"/>
      <c r="D156" s="14"/>
      <c r="E156" s="14"/>
      <c r="F156" s="14"/>
      <c r="G156" s="14"/>
      <c r="H156" s="14"/>
      <c r="I156" s="12"/>
      <c r="J156" s="12"/>
      <c r="K156" s="23"/>
      <c r="L156" s="10"/>
      <c r="M156" s="144"/>
      <c r="N156" s="153"/>
      <c r="O156" s="14"/>
      <c r="P156" s="121"/>
      <c r="Q156" s="14"/>
      <c r="R156" s="14"/>
      <c r="S156" s="121"/>
      <c r="T156" s="48"/>
      <c r="U156" s="48"/>
      <c r="V156" s="121"/>
      <c r="W156" s="14"/>
      <c r="X156" s="14"/>
      <c r="Y156" s="112"/>
      <c r="Z156" s="14"/>
      <c r="AA156" s="14"/>
      <c r="AB156" s="13"/>
      <c r="AC156" s="13"/>
    </row>
    <row r="157" spans="1:29" s="8" customFormat="1" x14ac:dyDescent="0.25">
      <c r="A157" s="13"/>
      <c r="B157" s="14"/>
      <c r="C157" s="14"/>
      <c r="D157" s="14"/>
      <c r="E157" s="14"/>
      <c r="F157" s="14"/>
      <c r="G157" s="14"/>
      <c r="H157" s="14"/>
      <c r="I157" s="12"/>
      <c r="J157" s="12"/>
      <c r="K157" s="23"/>
      <c r="L157" s="10"/>
      <c r="M157" s="144"/>
      <c r="N157" s="153"/>
      <c r="O157" s="14"/>
      <c r="P157" s="121"/>
      <c r="Q157" s="14"/>
      <c r="R157" s="14"/>
      <c r="S157" s="121"/>
      <c r="T157" s="48"/>
      <c r="U157" s="48"/>
      <c r="V157" s="121"/>
      <c r="W157" s="14"/>
      <c r="X157" s="14"/>
      <c r="Y157" s="112"/>
      <c r="Z157" s="14"/>
      <c r="AA157" s="14"/>
      <c r="AB157" s="13"/>
      <c r="AC157" s="13"/>
    </row>
    <row r="158" spans="1:29" s="8" customFormat="1" x14ac:dyDescent="0.25">
      <c r="A158" s="13"/>
      <c r="B158" s="14"/>
      <c r="C158" s="14"/>
      <c r="D158" s="14"/>
      <c r="E158" s="14"/>
      <c r="F158" s="14"/>
      <c r="G158" s="14"/>
      <c r="H158" s="14"/>
      <c r="I158" s="12"/>
      <c r="J158" s="12"/>
      <c r="K158" s="23"/>
      <c r="L158" s="10"/>
      <c r="M158" s="144"/>
      <c r="N158" s="153"/>
      <c r="O158" s="14"/>
      <c r="P158" s="121"/>
      <c r="Q158" s="14"/>
      <c r="R158" s="14"/>
      <c r="S158" s="121"/>
      <c r="T158" s="48"/>
      <c r="U158" s="48"/>
      <c r="V158" s="121"/>
      <c r="W158" s="14"/>
      <c r="X158" s="14"/>
      <c r="Y158" s="112"/>
      <c r="Z158" s="14"/>
      <c r="AA158" s="14"/>
      <c r="AB158" s="13"/>
      <c r="AC158" s="13"/>
    </row>
    <row r="159" spans="1:29" s="8" customFormat="1" x14ac:dyDescent="0.25">
      <c r="A159" s="13"/>
      <c r="B159" s="14"/>
      <c r="C159" s="14"/>
      <c r="D159" s="14"/>
      <c r="E159" s="14"/>
      <c r="F159" s="14"/>
      <c r="G159" s="14"/>
      <c r="H159" s="14"/>
      <c r="I159" s="12"/>
      <c r="J159" s="12"/>
      <c r="K159" s="23"/>
      <c r="L159" s="10"/>
      <c r="M159" s="144"/>
      <c r="N159" s="153"/>
      <c r="O159" s="14"/>
      <c r="P159" s="121"/>
      <c r="Q159" s="14"/>
      <c r="R159" s="14"/>
      <c r="S159" s="121"/>
      <c r="T159" s="48"/>
      <c r="U159" s="48"/>
      <c r="V159" s="121"/>
      <c r="W159" s="14"/>
      <c r="X159" s="14"/>
      <c r="Y159" s="112"/>
      <c r="Z159" s="14"/>
      <c r="AA159" s="14"/>
      <c r="AB159" s="13"/>
      <c r="AC159" s="13"/>
    </row>
    <row r="160" spans="1:29" s="8" customFormat="1" x14ac:dyDescent="0.25">
      <c r="A160" s="13"/>
      <c r="B160" s="14"/>
      <c r="C160" s="14"/>
      <c r="D160" s="14"/>
      <c r="E160" s="14"/>
      <c r="F160" s="14"/>
      <c r="G160" s="14"/>
      <c r="H160" s="14"/>
      <c r="I160" s="12"/>
      <c r="J160" s="12"/>
      <c r="K160" s="23"/>
      <c r="L160" s="10"/>
      <c r="M160" s="144"/>
      <c r="N160" s="153"/>
      <c r="O160" s="14"/>
      <c r="P160" s="121"/>
      <c r="Q160" s="14"/>
      <c r="R160" s="14"/>
      <c r="S160" s="121"/>
      <c r="T160" s="48"/>
      <c r="U160" s="48"/>
      <c r="V160" s="121"/>
      <c r="W160" s="14"/>
      <c r="X160" s="14"/>
      <c r="Y160" s="112"/>
      <c r="Z160" s="14"/>
      <c r="AA160" s="14"/>
      <c r="AB160" s="13"/>
      <c r="AC160" s="13"/>
    </row>
    <row r="161" spans="1:29" s="8" customFormat="1" x14ac:dyDescent="0.25">
      <c r="A161" s="13"/>
      <c r="B161" s="14"/>
      <c r="C161" s="14"/>
      <c r="D161" s="14"/>
      <c r="E161" s="14"/>
      <c r="F161" s="14"/>
      <c r="G161" s="14"/>
      <c r="H161" s="14"/>
      <c r="I161" s="12"/>
      <c r="J161" s="12"/>
      <c r="K161" s="23"/>
      <c r="L161" s="10"/>
      <c r="M161" s="144"/>
      <c r="N161" s="153"/>
      <c r="O161" s="14"/>
      <c r="P161" s="121"/>
      <c r="Q161" s="14"/>
      <c r="R161" s="14"/>
      <c r="S161" s="121"/>
      <c r="T161" s="48"/>
      <c r="U161" s="48"/>
      <c r="V161" s="121"/>
      <c r="W161" s="14"/>
      <c r="X161" s="14"/>
      <c r="Y161" s="112"/>
      <c r="Z161" s="14"/>
      <c r="AA161" s="14"/>
      <c r="AB161" s="13"/>
      <c r="AC161" s="13"/>
    </row>
    <row r="162" spans="1:29" s="8" customFormat="1" x14ac:dyDescent="0.25">
      <c r="A162" s="13"/>
      <c r="B162" s="14"/>
      <c r="C162" s="14"/>
      <c r="D162" s="14"/>
      <c r="E162" s="14"/>
      <c r="F162" s="14"/>
      <c r="G162" s="14"/>
      <c r="H162" s="14"/>
      <c r="I162" s="12"/>
      <c r="J162" s="12"/>
      <c r="K162" s="23"/>
      <c r="L162" s="10"/>
      <c r="M162" s="144"/>
      <c r="N162" s="153"/>
      <c r="O162" s="14"/>
      <c r="P162" s="121"/>
      <c r="Q162" s="14"/>
      <c r="R162" s="14"/>
      <c r="S162" s="121"/>
      <c r="T162" s="48"/>
      <c r="U162" s="48"/>
      <c r="V162" s="121"/>
      <c r="W162" s="14"/>
      <c r="X162" s="14"/>
      <c r="Y162" s="112"/>
      <c r="Z162" s="14"/>
      <c r="AA162" s="14"/>
      <c r="AB162" s="13"/>
      <c r="AC162" s="13"/>
    </row>
    <row r="163" spans="1:29" s="8" customFormat="1" x14ac:dyDescent="0.25">
      <c r="A163" s="13"/>
      <c r="B163" s="14"/>
      <c r="C163" s="14"/>
      <c r="D163" s="14"/>
      <c r="E163" s="14"/>
      <c r="F163" s="14"/>
      <c r="G163" s="14"/>
      <c r="H163" s="14"/>
      <c r="I163" s="12"/>
      <c r="J163" s="12"/>
      <c r="K163" s="23"/>
      <c r="L163" s="10"/>
      <c r="M163" s="144"/>
      <c r="N163" s="153"/>
      <c r="O163" s="14"/>
      <c r="P163" s="121"/>
      <c r="Q163" s="14"/>
      <c r="R163" s="14"/>
      <c r="S163" s="121"/>
      <c r="T163" s="48"/>
      <c r="U163" s="48"/>
      <c r="V163" s="121"/>
      <c r="W163" s="14"/>
      <c r="X163" s="14"/>
      <c r="Y163" s="112"/>
      <c r="Z163" s="14"/>
      <c r="AA163" s="14"/>
      <c r="AB163" s="13"/>
      <c r="AC163" s="13"/>
    </row>
    <row r="164" spans="1:29" s="8" customFormat="1" x14ac:dyDescent="0.25">
      <c r="A164" s="13"/>
      <c r="B164" s="14"/>
      <c r="C164" s="14"/>
      <c r="D164" s="14"/>
      <c r="E164" s="14"/>
      <c r="F164" s="14"/>
      <c r="G164" s="14"/>
      <c r="H164" s="14"/>
      <c r="I164" s="12"/>
      <c r="J164" s="12"/>
      <c r="K164" s="23"/>
      <c r="L164" s="10"/>
      <c r="M164" s="144"/>
      <c r="N164" s="153"/>
      <c r="O164" s="14"/>
      <c r="P164" s="121"/>
      <c r="Q164" s="14"/>
      <c r="R164" s="14"/>
      <c r="S164" s="121"/>
      <c r="T164" s="48"/>
      <c r="U164" s="48"/>
      <c r="V164" s="121"/>
      <c r="W164" s="14"/>
      <c r="X164" s="14"/>
      <c r="Y164" s="112"/>
      <c r="Z164" s="14"/>
      <c r="AA164" s="14"/>
      <c r="AB164" s="13"/>
      <c r="AC164" s="13"/>
    </row>
    <row r="165" spans="1:29" s="8" customFormat="1" x14ac:dyDescent="0.25">
      <c r="A165" s="13"/>
      <c r="B165" s="14"/>
      <c r="C165" s="14"/>
      <c r="D165" s="14"/>
      <c r="E165" s="14"/>
      <c r="F165" s="14"/>
      <c r="G165" s="14"/>
      <c r="H165" s="14"/>
      <c r="I165" s="12"/>
      <c r="J165" s="12"/>
      <c r="K165" s="23"/>
      <c r="L165" s="10"/>
      <c r="M165" s="144"/>
      <c r="N165" s="153"/>
      <c r="O165" s="14"/>
      <c r="P165" s="121"/>
      <c r="Q165" s="14"/>
      <c r="R165" s="14"/>
      <c r="S165" s="121"/>
      <c r="T165" s="48"/>
      <c r="U165" s="48"/>
      <c r="V165" s="121"/>
      <c r="W165" s="14"/>
      <c r="X165" s="14"/>
      <c r="Y165" s="112"/>
      <c r="Z165" s="14"/>
      <c r="AA165" s="14"/>
      <c r="AB165" s="13"/>
      <c r="AC165" s="13"/>
    </row>
    <row r="166" spans="1:29" s="8" customFormat="1" x14ac:dyDescent="0.25">
      <c r="A166" s="13"/>
      <c r="B166" s="14"/>
      <c r="C166" s="14"/>
      <c r="D166" s="14"/>
      <c r="E166" s="14"/>
      <c r="F166" s="14"/>
      <c r="G166" s="14"/>
      <c r="H166" s="14"/>
      <c r="I166" s="12"/>
      <c r="J166" s="12"/>
      <c r="K166" s="23"/>
      <c r="L166" s="10"/>
      <c r="M166" s="144"/>
      <c r="N166" s="153"/>
      <c r="O166" s="14"/>
      <c r="P166" s="121"/>
      <c r="Q166" s="14"/>
      <c r="R166" s="14"/>
      <c r="S166" s="121"/>
      <c r="T166" s="48"/>
      <c r="U166" s="48"/>
      <c r="V166" s="121"/>
      <c r="W166" s="14"/>
      <c r="X166" s="14"/>
      <c r="Y166" s="112"/>
      <c r="Z166" s="14"/>
      <c r="AA166" s="14"/>
      <c r="AB166" s="13"/>
      <c r="AC166" s="13"/>
    </row>
    <row r="167" spans="1:29" s="8" customFormat="1" x14ac:dyDescent="0.25">
      <c r="A167" s="13"/>
      <c r="B167" s="14"/>
      <c r="C167" s="14"/>
      <c r="D167" s="14"/>
      <c r="E167" s="14"/>
      <c r="F167" s="14"/>
      <c r="G167" s="14"/>
      <c r="H167" s="14"/>
      <c r="I167" s="12"/>
      <c r="J167" s="12"/>
      <c r="K167" s="23"/>
      <c r="L167" s="10"/>
      <c r="M167" s="144"/>
      <c r="N167" s="153"/>
      <c r="O167" s="14"/>
      <c r="P167" s="121"/>
      <c r="Q167" s="14"/>
      <c r="R167" s="14"/>
      <c r="S167" s="121"/>
      <c r="T167" s="48"/>
      <c r="U167" s="48"/>
      <c r="V167" s="121"/>
      <c r="W167" s="14"/>
      <c r="X167" s="14"/>
      <c r="Y167" s="112"/>
      <c r="Z167" s="14"/>
      <c r="AA167" s="14"/>
      <c r="AB167" s="13"/>
      <c r="AC167" s="13"/>
    </row>
    <row r="168" spans="1:29" s="8" customFormat="1" x14ac:dyDescent="0.25">
      <c r="A168" s="13"/>
      <c r="B168" s="14"/>
      <c r="C168" s="14"/>
      <c r="D168" s="14"/>
      <c r="E168" s="14"/>
      <c r="F168" s="14"/>
      <c r="G168" s="14"/>
      <c r="H168" s="14"/>
      <c r="I168" s="12"/>
      <c r="J168" s="12"/>
      <c r="K168" s="23"/>
      <c r="L168" s="10"/>
      <c r="M168" s="144"/>
      <c r="N168" s="153"/>
      <c r="O168" s="14"/>
      <c r="P168" s="121"/>
      <c r="Q168" s="14"/>
      <c r="R168" s="14"/>
      <c r="S168" s="121"/>
      <c r="T168" s="48"/>
      <c r="U168" s="48"/>
      <c r="V168" s="121"/>
      <c r="W168" s="14"/>
      <c r="X168" s="14"/>
      <c r="Y168" s="112"/>
      <c r="Z168" s="14"/>
      <c r="AA168" s="14"/>
      <c r="AB168" s="13"/>
      <c r="AC168" s="13"/>
    </row>
    <row r="169" spans="1:29" s="8" customFormat="1" x14ac:dyDescent="0.25">
      <c r="A169" s="13"/>
      <c r="B169" s="14"/>
      <c r="C169" s="14"/>
      <c r="D169" s="14"/>
      <c r="E169" s="14"/>
      <c r="F169" s="14"/>
      <c r="G169" s="14"/>
      <c r="H169" s="14"/>
      <c r="I169" s="12"/>
      <c r="J169" s="12"/>
      <c r="K169" s="23"/>
      <c r="L169" s="10"/>
      <c r="M169" s="144"/>
      <c r="N169" s="153"/>
      <c r="O169" s="14"/>
      <c r="P169" s="121"/>
      <c r="Q169" s="14"/>
      <c r="R169" s="14"/>
      <c r="S169" s="121"/>
      <c r="T169" s="48"/>
      <c r="U169" s="48"/>
      <c r="V169" s="121"/>
      <c r="W169" s="14"/>
      <c r="X169" s="14"/>
      <c r="Y169" s="112"/>
      <c r="Z169" s="14"/>
      <c r="AA169" s="14"/>
      <c r="AB169" s="13"/>
      <c r="AC169" s="13"/>
    </row>
    <row r="170" spans="1:29" s="8" customFormat="1" x14ac:dyDescent="0.25">
      <c r="A170" s="13"/>
      <c r="B170" s="14"/>
      <c r="C170" s="14"/>
      <c r="D170" s="14"/>
      <c r="E170" s="14"/>
      <c r="F170" s="14"/>
      <c r="G170" s="14"/>
      <c r="H170" s="14"/>
      <c r="I170" s="12"/>
      <c r="J170" s="12"/>
      <c r="K170" s="23"/>
      <c r="L170" s="10"/>
      <c r="M170" s="144"/>
      <c r="N170" s="153"/>
      <c r="O170" s="14"/>
      <c r="P170" s="121"/>
      <c r="Q170" s="14"/>
      <c r="R170" s="14"/>
      <c r="S170" s="121"/>
      <c r="T170" s="48"/>
      <c r="U170" s="48"/>
      <c r="V170" s="121"/>
      <c r="W170" s="14"/>
      <c r="X170" s="14"/>
      <c r="Y170" s="112"/>
      <c r="Z170" s="14"/>
      <c r="AA170" s="14"/>
      <c r="AB170" s="13"/>
      <c r="AC170" s="13"/>
    </row>
    <row r="171" spans="1:29" s="8" customFormat="1" x14ac:dyDescent="0.25">
      <c r="A171" s="13"/>
      <c r="B171" s="14"/>
      <c r="C171" s="14"/>
      <c r="D171" s="14"/>
      <c r="E171" s="14"/>
      <c r="F171" s="14"/>
      <c r="G171" s="14"/>
      <c r="H171" s="14"/>
      <c r="I171" s="12"/>
      <c r="J171" s="12"/>
      <c r="K171" s="23"/>
      <c r="L171" s="10"/>
      <c r="M171" s="144"/>
      <c r="N171" s="153"/>
      <c r="O171" s="14"/>
      <c r="P171" s="121"/>
      <c r="Q171" s="14"/>
      <c r="R171" s="14"/>
      <c r="S171" s="121"/>
      <c r="T171" s="48"/>
      <c r="U171" s="48"/>
      <c r="V171" s="121"/>
      <c r="W171" s="14"/>
      <c r="X171" s="14"/>
      <c r="Y171" s="112"/>
      <c r="Z171" s="14"/>
      <c r="AA171" s="14"/>
      <c r="AB171" s="13"/>
      <c r="AC171" s="13"/>
    </row>
    <row r="172" spans="1:29" s="8" customFormat="1" x14ac:dyDescent="0.25">
      <c r="A172" s="13"/>
      <c r="B172" s="14"/>
      <c r="C172" s="14"/>
      <c r="D172" s="14"/>
      <c r="E172" s="14"/>
      <c r="F172" s="14"/>
      <c r="G172" s="14"/>
      <c r="H172" s="14"/>
      <c r="I172" s="12"/>
      <c r="J172" s="12"/>
      <c r="K172" s="23"/>
      <c r="L172" s="10"/>
      <c r="M172" s="144"/>
      <c r="N172" s="153"/>
      <c r="O172" s="14"/>
      <c r="P172" s="121"/>
      <c r="Q172" s="14"/>
      <c r="R172" s="14"/>
      <c r="S172" s="121"/>
      <c r="T172" s="48"/>
      <c r="U172" s="48"/>
      <c r="V172" s="121"/>
      <c r="W172" s="14"/>
      <c r="X172" s="14"/>
      <c r="Y172" s="112"/>
      <c r="Z172" s="14"/>
      <c r="AA172" s="14"/>
      <c r="AB172" s="13"/>
      <c r="AC172" s="13"/>
    </row>
    <row r="173" spans="1:29" s="8" customFormat="1" x14ac:dyDescent="0.25">
      <c r="A173" s="13"/>
      <c r="B173" s="14"/>
      <c r="C173" s="14"/>
      <c r="D173" s="14"/>
      <c r="E173" s="14"/>
      <c r="F173" s="14"/>
      <c r="G173" s="14"/>
      <c r="H173" s="14"/>
      <c r="I173" s="12"/>
      <c r="J173" s="12"/>
      <c r="K173" s="23"/>
      <c r="L173" s="10"/>
      <c r="M173" s="144"/>
      <c r="N173" s="153"/>
      <c r="O173" s="14"/>
      <c r="P173" s="121"/>
      <c r="Q173" s="14"/>
      <c r="R173" s="14"/>
      <c r="S173" s="121"/>
      <c r="T173" s="48"/>
      <c r="U173" s="48"/>
      <c r="V173" s="121"/>
      <c r="W173" s="14"/>
      <c r="X173" s="14"/>
      <c r="Y173" s="112"/>
      <c r="Z173" s="14"/>
      <c r="AA173" s="14"/>
      <c r="AB173" s="13"/>
      <c r="AC173" s="13"/>
    </row>
    <row r="174" spans="1:29" s="8" customFormat="1" x14ac:dyDescent="0.25">
      <c r="A174" s="13"/>
      <c r="B174" s="14"/>
      <c r="C174" s="14"/>
      <c r="D174" s="14"/>
      <c r="E174" s="14"/>
      <c r="F174" s="14"/>
      <c r="G174" s="14"/>
      <c r="H174" s="14"/>
      <c r="I174" s="12"/>
      <c r="J174" s="12"/>
      <c r="K174" s="23"/>
      <c r="L174" s="10"/>
      <c r="M174" s="144"/>
      <c r="N174" s="153"/>
      <c r="O174" s="14"/>
      <c r="P174" s="121"/>
      <c r="Q174" s="14"/>
      <c r="R174" s="14"/>
      <c r="S174" s="121"/>
      <c r="T174" s="48"/>
      <c r="U174" s="48"/>
      <c r="V174" s="121"/>
      <c r="W174" s="14"/>
      <c r="X174" s="14"/>
      <c r="Y174" s="112"/>
      <c r="Z174" s="14"/>
      <c r="AA174" s="14"/>
      <c r="AB174" s="13"/>
      <c r="AC174" s="13"/>
    </row>
    <row r="175" spans="1:29" s="8" customFormat="1" x14ac:dyDescent="0.25">
      <c r="A175" s="13"/>
      <c r="B175" s="14"/>
      <c r="C175" s="14"/>
      <c r="D175" s="14"/>
      <c r="E175" s="14"/>
      <c r="F175" s="14"/>
      <c r="G175" s="14"/>
      <c r="H175" s="14"/>
      <c r="I175" s="12"/>
      <c r="J175" s="12"/>
      <c r="K175" s="23"/>
      <c r="L175" s="10"/>
      <c r="M175" s="144"/>
      <c r="N175" s="153"/>
      <c r="O175" s="14"/>
      <c r="P175" s="121"/>
      <c r="Q175" s="14"/>
      <c r="R175" s="14"/>
      <c r="S175" s="121"/>
      <c r="T175" s="48"/>
      <c r="U175" s="48"/>
      <c r="V175" s="121"/>
      <c r="W175" s="14"/>
      <c r="X175" s="14"/>
      <c r="Y175" s="112"/>
      <c r="Z175" s="14"/>
      <c r="AA175" s="14"/>
      <c r="AB175" s="13"/>
      <c r="AC175" s="13"/>
    </row>
    <row r="176" spans="1:29" s="8" customFormat="1" x14ac:dyDescent="0.25">
      <c r="A176" s="13"/>
      <c r="B176" s="14"/>
      <c r="C176" s="14"/>
      <c r="D176" s="14"/>
      <c r="E176" s="14"/>
      <c r="F176" s="14"/>
      <c r="G176" s="14"/>
      <c r="H176" s="14"/>
      <c r="I176" s="12"/>
      <c r="J176" s="12"/>
      <c r="K176" s="23"/>
      <c r="L176" s="10"/>
      <c r="M176" s="144"/>
      <c r="N176" s="153"/>
      <c r="O176" s="14"/>
      <c r="P176" s="121"/>
      <c r="Q176" s="14"/>
      <c r="R176" s="14"/>
      <c r="S176" s="121"/>
      <c r="T176" s="48"/>
      <c r="U176" s="48"/>
      <c r="V176" s="121"/>
      <c r="W176" s="14"/>
      <c r="X176" s="14"/>
      <c r="Y176" s="112"/>
      <c r="Z176" s="14"/>
      <c r="AA176" s="14"/>
      <c r="AB176" s="13"/>
      <c r="AC176" s="13"/>
    </row>
    <row r="177" spans="1:29" s="8" customFormat="1" x14ac:dyDescent="0.25">
      <c r="A177" s="13"/>
      <c r="B177" s="14"/>
      <c r="C177" s="14"/>
      <c r="D177" s="14"/>
      <c r="E177" s="14"/>
      <c r="F177" s="14"/>
      <c r="G177" s="14"/>
      <c r="H177" s="14"/>
      <c r="I177" s="12"/>
      <c r="J177" s="12"/>
      <c r="K177" s="23"/>
      <c r="L177" s="10"/>
      <c r="M177" s="144"/>
      <c r="N177" s="153"/>
      <c r="O177" s="14"/>
      <c r="P177" s="121"/>
      <c r="Q177" s="14"/>
      <c r="R177" s="14"/>
      <c r="S177" s="121"/>
      <c r="T177" s="48"/>
      <c r="U177" s="48"/>
      <c r="V177" s="121"/>
      <c r="W177" s="14"/>
      <c r="X177" s="14"/>
      <c r="Y177" s="112"/>
      <c r="Z177" s="14"/>
      <c r="AA177" s="14"/>
      <c r="AB177" s="13"/>
      <c r="AC177" s="13"/>
    </row>
    <row r="178" spans="1:29" s="8" customFormat="1" x14ac:dyDescent="0.25">
      <c r="A178" s="13"/>
      <c r="B178" s="14"/>
      <c r="C178" s="14"/>
      <c r="D178" s="14"/>
      <c r="E178" s="14"/>
      <c r="F178" s="14"/>
      <c r="G178" s="14"/>
      <c r="H178" s="14"/>
      <c r="I178" s="12"/>
      <c r="J178" s="12"/>
      <c r="K178" s="23"/>
      <c r="L178" s="10"/>
      <c r="M178" s="144"/>
      <c r="N178" s="153"/>
      <c r="O178" s="14"/>
      <c r="P178" s="121"/>
      <c r="Q178" s="14"/>
      <c r="R178" s="14"/>
      <c r="S178" s="121"/>
      <c r="T178" s="48"/>
      <c r="U178" s="48"/>
      <c r="V178" s="121"/>
      <c r="W178" s="14"/>
      <c r="X178" s="14"/>
      <c r="Y178" s="112"/>
      <c r="Z178" s="14"/>
      <c r="AA178" s="14"/>
      <c r="AB178" s="13"/>
      <c r="AC178" s="13"/>
    </row>
    <row r="179" spans="1:29" s="8" customFormat="1" x14ac:dyDescent="0.25">
      <c r="A179" s="13"/>
      <c r="B179" s="14"/>
      <c r="C179" s="14"/>
      <c r="D179" s="14"/>
      <c r="E179" s="14"/>
      <c r="F179" s="14"/>
      <c r="G179" s="14"/>
      <c r="H179" s="14"/>
      <c r="I179" s="12"/>
      <c r="J179" s="12"/>
      <c r="K179" s="23"/>
      <c r="L179" s="10"/>
      <c r="M179" s="144"/>
      <c r="N179" s="153"/>
      <c r="O179" s="14"/>
      <c r="P179" s="121"/>
      <c r="Q179" s="14"/>
      <c r="R179" s="14"/>
      <c r="S179" s="121"/>
      <c r="T179" s="48"/>
      <c r="U179" s="48"/>
      <c r="V179" s="121"/>
      <c r="W179" s="14"/>
      <c r="X179" s="14"/>
      <c r="Y179" s="112"/>
      <c r="Z179" s="14"/>
      <c r="AA179" s="14"/>
      <c r="AB179" s="13"/>
      <c r="AC179" s="13"/>
    </row>
    <row r="180" spans="1:29" s="8" customFormat="1" x14ac:dyDescent="0.25">
      <c r="A180" s="13"/>
      <c r="B180" s="14"/>
      <c r="C180" s="14"/>
      <c r="D180" s="14"/>
      <c r="E180" s="14"/>
      <c r="F180" s="14"/>
      <c r="G180" s="14"/>
      <c r="H180" s="14"/>
      <c r="I180" s="12"/>
      <c r="J180" s="12"/>
      <c r="K180" s="23"/>
      <c r="L180" s="10"/>
      <c r="M180" s="144"/>
      <c r="N180" s="153"/>
      <c r="O180" s="14"/>
      <c r="P180" s="121"/>
      <c r="Q180" s="14"/>
      <c r="R180" s="14"/>
      <c r="S180" s="121"/>
      <c r="T180" s="48"/>
      <c r="U180" s="48"/>
      <c r="V180" s="121"/>
      <c r="W180" s="14"/>
      <c r="X180" s="14"/>
      <c r="Y180" s="112"/>
      <c r="Z180" s="14"/>
      <c r="AA180" s="14"/>
      <c r="AB180" s="13"/>
      <c r="AC180" s="13"/>
    </row>
    <row r="181" spans="1:29" s="8" customFormat="1" x14ac:dyDescent="0.25">
      <c r="A181" s="13"/>
      <c r="B181" s="14"/>
      <c r="C181" s="14"/>
      <c r="D181" s="14"/>
      <c r="E181" s="14"/>
      <c r="F181" s="14"/>
      <c r="G181" s="14"/>
      <c r="H181" s="14"/>
      <c r="I181" s="12"/>
      <c r="J181" s="12"/>
      <c r="K181" s="23"/>
      <c r="L181" s="10"/>
      <c r="M181" s="144"/>
      <c r="N181" s="153"/>
      <c r="O181" s="14"/>
      <c r="P181" s="121"/>
      <c r="Q181" s="14"/>
      <c r="R181" s="14"/>
      <c r="S181" s="121"/>
      <c r="T181" s="48"/>
      <c r="U181" s="48"/>
      <c r="V181" s="121"/>
      <c r="W181" s="14"/>
      <c r="X181" s="14"/>
      <c r="Y181" s="112"/>
      <c r="Z181" s="14"/>
      <c r="AA181" s="14"/>
      <c r="AB181" s="13"/>
      <c r="AC181" s="13"/>
    </row>
    <row r="182" spans="1:29" s="8" customFormat="1" x14ac:dyDescent="0.25">
      <c r="A182" s="13"/>
      <c r="B182" s="14"/>
      <c r="C182" s="14"/>
      <c r="D182" s="14"/>
      <c r="E182" s="14"/>
      <c r="F182" s="14"/>
      <c r="G182" s="14"/>
      <c r="H182" s="14"/>
      <c r="I182" s="12"/>
      <c r="J182" s="12"/>
      <c r="K182" s="23"/>
      <c r="L182" s="10"/>
      <c r="M182" s="144"/>
      <c r="N182" s="153"/>
      <c r="O182" s="14"/>
      <c r="P182" s="121"/>
      <c r="Q182" s="14"/>
      <c r="R182" s="14"/>
      <c r="S182" s="121"/>
      <c r="T182" s="48"/>
      <c r="U182" s="48"/>
      <c r="V182" s="121"/>
      <c r="W182" s="14"/>
      <c r="X182" s="14"/>
      <c r="Y182" s="112"/>
      <c r="Z182" s="14"/>
      <c r="AA182" s="14"/>
      <c r="AB182" s="13"/>
      <c r="AC182" s="13"/>
    </row>
    <row r="183" spans="1:29" s="8" customFormat="1" x14ac:dyDescent="0.25">
      <c r="A183" s="13"/>
      <c r="B183" s="14"/>
      <c r="C183" s="14"/>
      <c r="D183" s="14"/>
      <c r="E183" s="14"/>
      <c r="F183" s="14"/>
      <c r="G183" s="14"/>
      <c r="H183" s="14"/>
      <c r="I183" s="12"/>
      <c r="J183" s="12"/>
      <c r="K183" s="23"/>
      <c r="L183" s="10"/>
      <c r="M183" s="144"/>
      <c r="N183" s="153"/>
      <c r="O183" s="14"/>
      <c r="P183" s="121"/>
      <c r="Q183" s="14"/>
      <c r="R183" s="14"/>
      <c r="S183" s="121"/>
      <c r="T183" s="48"/>
      <c r="U183" s="48"/>
      <c r="V183" s="121"/>
      <c r="W183" s="14"/>
      <c r="X183" s="14"/>
      <c r="Y183" s="112"/>
      <c r="Z183" s="14"/>
      <c r="AA183" s="14"/>
      <c r="AB183" s="13"/>
      <c r="AC183" s="13"/>
    </row>
    <row r="184" spans="1:29" s="8" customFormat="1" x14ac:dyDescent="0.25">
      <c r="A184" s="13"/>
      <c r="B184" s="14"/>
      <c r="C184" s="14"/>
      <c r="D184" s="14"/>
      <c r="E184" s="14"/>
      <c r="F184" s="14"/>
      <c r="G184" s="14"/>
      <c r="H184" s="14"/>
      <c r="I184" s="12"/>
      <c r="J184" s="12"/>
      <c r="K184" s="23"/>
      <c r="L184" s="10"/>
      <c r="M184" s="144"/>
      <c r="N184" s="153"/>
      <c r="O184" s="14"/>
      <c r="P184" s="121"/>
      <c r="Q184" s="14"/>
      <c r="R184" s="14"/>
      <c r="S184" s="121"/>
      <c r="T184" s="48"/>
      <c r="U184" s="48"/>
      <c r="V184" s="121"/>
      <c r="W184" s="14"/>
      <c r="X184" s="14"/>
      <c r="Y184" s="112"/>
      <c r="Z184" s="14"/>
      <c r="AA184" s="14"/>
      <c r="AB184" s="13"/>
      <c r="AC184" s="13"/>
    </row>
    <row r="185" spans="1:29" s="8" customFormat="1" x14ac:dyDescent="0.25">
      <c r="A185" s="13"/>
      <c r="B185" s="14"/>
      <c r="C185" s="14"/>
      <c r="D185" s="14"/>
      <c r="E185" s="14"/>
      <c r="F185" s="14"/>
      <c r="G185" s="14"/>
      <c r="H185" s="14"/>
      <c r="I185" s="12"/>
      <c r="J185" s="12"/>
      <c r="K185" s="23"/>
      <c r="L185" s="10"/>
      <c r="M185" s="144"/>
      <c r="N185" s="153"/>
      <c r="O185" s="14"/>
      <c r="P185" s="121"/>
      <c r="Q185" s="14"/>
      <c r="R185" s="14"/>
      <c r="S185" s="121"/>
      <c r="T185" s="48"/>
      <c r="U185" s="48"/>
      <c r="V185" s="121"/>
      <c r="W185" s="14"/>
      <c r="X185" s="14"/>
      <c r="Y185" s="112"/>
      <c r="Z185" s="14"/>
      <c r="AA185" s="14"/>
      <c r="AB185" s="13"/>
      <c r="AC185" s="13"/>
    </row>
    <row r="186" spans="1:29" s="8" customFormat="1" x14ac:dyDescent="0.25">
      <c r="A186" s="13"/>
      <c r="B186" s="14"/>
      <c r="C186" s="14"/>
      <c r="D186" s="14"/>
      <c r="E186" s="14"/>
      <c r="F186" s="14"/>
      <c r="G186" s="14"/>
      <c r="H186" s="14"/>
      <c r="I186" s="12"/>
      <c r="J186" s="12"/>
      <c r="K186" s="23"/>
      <c r="L186" s="10"/>
      <c r="M186" s="144"/>
      <c r="N186" s="153"/>
      <c r="O186" s="14"/>
      <c r="P186" s="121"/>
      <c r="Q186" s="14"/>
      <c r="R186" s="14"/>
      <c r="S186" s="121"/>
      <c r="T186" s="48"/>
      <c r="U186" s="48"/>
      <c r="V186" s="121"/>
      <c r="W186" s="14"/>
      <c r="X186" s="14"/>
      <c r="Y186" s="112"/>
      <c r="Z186" s="14"/>
      <c r="AA186" s="14"/>
      <c r="AB186" s="13"/>
      <c r="AC186" s="13"/>
    </row>
    <row r="187" spans="1:29" s="8" customFormat="1" x14ac:dyDescent="0.25">
      <c r="A187" s="13"/>
      <c r="B187" s="14"/>
      <c r="C187" s="14"/>
      <c r="D187" s="14"/>
      <c r="E187" s="14"/>
      <c r="F187" s="14"/>
      <c r="G187" s="14"/>
      <c r="H187" s="14"/>
      <c r="I187" s="12"/>
      <c r="J187" s="12"/>
      <c r="K187" s="23"/>
      <c r="L187" s="10"/>
      <c r="M187" s="144"/>
      <c r="N187" s="153"/>
      <c r="O187" s="14"/>
      <c r="P187" s="121"/>
      <c r="Q187" s="14"/>
      <c r="R187" s="14"/>
      <c r="S187" s="121"/>
      <c r="T187" s="48"/>
      <c r="U187" s="48"/>
      <c r="V187" s="121"/>
      <c r="W187" s="14"/>
      <c r="X187" s="14"/>
      <c r="Y187" s="112"/>
      <c r="Z187" s="14"/>
      <c r="AA187" s="14"/>
      <c r="AB187" s="13"/>
      <c r="AC187" s="13"/>
    </row>
    <row r="188" spans="1:29" s="8" customFormat="1" x14ac:dyDescent="0.25">
      <c r="A188" s="13"/>
      <c r="B188" s="14"/>
      <c r="C188" s="14"/>
      <c r="D188" s="14"/>
      <c r="E188" s="14"/>
      <c r="F188" s="14"/>
      <c r="G188" s="14"/>
      <c r="H188" s="14"/>
      <c r="I188" s="12"/>
      <c r="J188" s="12"/>
      <c r="K188" s="23"/>
      <c r="L188" s="10"/>
      <c r="M188" s="144"/>
      <c r="N188" s="153"/>
      <c r="O188" s="14"/>
      <c r="P188" s="121"/>
      <c r="Q188" s="14"/>
      <c r="R188" s="14"/>
      <c r="S188" s="121"/>
      <c r="T188" s="48"/>
      <c r="U188" s="48"/>
      <c r="V188" s="121"/>
      <c r="W188" s="14"/>
      <c r="X188" s="14"/>
      <c r="Y188" s="112"/>
      <c r="Z188" s="14"/>
      <c r="AA188" s="14"/>
      <c r="AB188" s="13"/>
      <c r="AC188" s="13"/>
    </row>
    <row r="189" spans="1:29" s="8" customFormat="1" x14ac:dyDescent="0.25">
      <c r="A189" s="13"/>
      <c r="B189" s="14"/>
      <c r="C189" s="14"/>
      <c r="D189" s="14"/>
      <c r="E189" s="14"/>
      <c r="F189" s="14"/>
      <c r="G189" s="14"/>
      <c r="H189" s="14"/>
      <c r="I189" s="12"/>
      <c r="J189" s="12"/>
      <c r="K189" s="23"/>
      <c r="L189" s="10"/>
      <c r="M189" s="144"/>
      <c r="N189" s="153"/>
      <c r="O189" s="14"/>
      <c r="P189" s="121"/>
      <c r="Q189" s="14"/>
      <c r="R189" s="14"/>
      <c r="S189" s="121"/>
      <c r="T189" s="48"/>
      <c r="U189" s="48"/>
      <c r="V189" s="121"/>
      <c r="W189" s="14"/>
      <c r="X189" s="14"/>
      <c r="Y189" s="112"/>
      <c r="Z189" s="14"/>
      <c r="AA189" s="14"/>
      <c r="AB189" s="13"/>
      <c r="AC189" s="13"/>
    </row>
    <row r="190" spans="1:29" s="8" customFormat="1" x14ac:dyDescent="0.25">
      <c r="A190" s="13"/>
      <c r="B190" s="14"/>
      <c r="C190" s="14"/>
      <c r="D190" s="14"/>
      <c r="E190" s="14"/>
      <c r="F190" s="14"/>
      <c r="G190" s="14"/>
      <c r="H190" s="14"/>
      <c r="I190" s="12"/>
      <c r="J190" s="12"/>
      <c r="K190" s="23"/>
      <c r="L190" s="10"/>
      <c r="M190" s="144"/>
      <c r="N190" s="153"/>
      <c r="O190" s="14"/>
      <c r="P190" s="121"/>
      <c r="Q190" s="14"/>
      <c r="R190" s="14"/>
      <c r="S190" s="121"/>
      <c r="T190" s="48"/>
      <c r="U190" s="48"/>
      <c r="V190" s="121"/>
      <c r="W190" s="14"/>
      <c r="X190" s="14"/>
      <c r="Y190" s="112"/>
      <c r="Z190" s="14"/>
      <c r="AA190" s="14"/>
      <c r="AB190" s="13"/>
      <c r="AC190" s="13"/>
    </row>
    <row r="191" spans="1:29" s="8" customFormat="1" x14ac:dyDescent="0.25">
      <c r="A191" s="13"/>
      <c r="B191" s="14"/>
      <c r="C191" s="14"/>
      <c r="D191" s="14"/>
      <c r="E191" s="14"/>
      <c r="F191" s="14"/>
      <c r="G191" s="14"/>
      <c r="H191" s="14"/>
      <c r="I191" s="12"/>
      <c r="J191" s="12"/>
      <c r="K191" s="23"/>
      <c r="L191" s="10"/>
      <c r="M191" s="144"/>
      <c r="N191" s="153"/>
      <c r="O191" s="14"/>
      <c r="P191" s="121"/>
      <c r="Q191" s="14"/>
      <c r="R191" s="14"/>
      <c r="S191" s="121"/>
      <c r="T191" s="48"/>
      <c r="U191" s="48"/>
      <c r="V191" s="121"/>
      <c r="W191" s="14"/>
      <c r="X191" s="14"/>
      <c r="Y191" s="112"/>
      <c r="Z191" s="14"/>
      <c r="AA191" s="14"/>
      <c r="AB191" s="13"/>
      <c r="AC191" s="13"/>
    </row>
    <row r="192" spans="1:29" s="8" customFormat="1" x14ac:dyDescent="0.25">
      <c r="A192" s="13"/>
      <c r="B192" s="14"/>
      <c r="C192" s="14"/>
      <c r="D192" s="14"/>
      <c r="E192" s="14"/>
      <c r="F192" s="14"/>
      <c r="G192" s="14"/>
      <c r="H192" s="14"/>
      <c r="I192" s="12"/>
      <c r="J192" s="12"/>
      <c r="K192" s="23"/>
      <c r="L192" s="10"/>
      <c r="M192" s="144"/>
      <c r="N192" s="153"/>
      <c r="O192" s="14"/>
      <c r="P192" s="121"/>
      <c r="Q192" s="14"/>
      <c r="R192" s="14"/>
      <c r="S192" s="121"/>
      <c r="T192" s="48"/>
      <c r="U192" s="48"/>
      <c r="V192" s="121"/>
      <c r="W192" s="14"/>
      <c r="X192" s="14"/>
      <c r="Y192" s="112"/>
      <c r="Z192" s="14"/>
      <c r="AA192" s="14"/>
      <c r="AB192" s="13"/>
      <c r="AC192" s="13"/>
    </row>
    <row r="193" spans="1:29" s="8" customFormat="1" x14ac:dyDescent="0.25">
      <c r="A193" s="13"/>
      <c r="B193" s="14"/>
      <c r="C193" s="14"/>
      <c r="D193" s="14"/>
      <c r="E193" s="14"/>
      <c r="F193" s="14"/>
      <c r="G193" s="14"/>
      <c r="H193" s="14"/>
      <c r="I193" s="12"/>
      <c r="J193" s="12"/>
      <c r="K193" s="23"/>
      <c r="L193" s="10"/>
      <c r="M193" s="144"/>
      <c r="N193" s="153"/>
      <c r="O193" s="14"/>
      <c r="P193" s="121"/>
      <c r="Q193" s="14"/>
      <c r="R193" s="14"/>
      <c r="S193" s="121"/>
      <c r="T193" s="48"/>
      <c r="U193" s="48"/>
      <c r="V193" s="121"/>
      <c r="W193" s="14"/>
      <c r="X193" s="14"/>
      <c r="Y193" s="112"/>
      <c r="Z193" s="14"/>
      <c r="AA193" s="14"/>
      <c r="AB193" s="13"/>
      <c r="AC193" s="13"/>
    </row>
    <row r="194" spans="1:29" s="8" customFormat="1" x14ac:dyDescent="0.25">
      <c r="A194" s="13"/>
      <c r="B194" s="14"/>
      <c r="C194" s="14"/>
      <c r="D194" s="14"/>
      <c r="E194" s="14"/>
      <c r="F194" s="14"/>
      <c r="G194" s="14"/>
      <c r="H194" s="14"/>
      <c r="I194" s="12"/>
      <c r="J194" s="12"/>
      <c r="K194" s="23"/>
      <c r="L194" s="10"/>
      <c r="M194" s="144"/>
      <c r="N194" s="153"/>
      <c r="O194" s="14"/>
      <c r="P194" s="121"/>
      <c r="Q194" s="14"/>
      <c r="R194" s="14"/>
      <c r="S194" s="121"/>
      <c r="T194" s="48"/>
      <c r="U194" s="48"/>
      <c r="V194" s="121"/>
      <c r="W194" s="14"/>
      <c r="X194" s="14"/>
      <c r="Y194" s="112"/>
      <c r="Z194" s="14"/>
      <c r="AA194" s="14"/>
      <c r="AB194" s="13"/>
      <c r="AC194" s="13"/>
    </row>
    <row r="195" spans="1:29" s="8" customFormat="1" x14ac:dyDescent="0.25">
      <c r="A195" s="13"/>
      <c r="B195" s="14"/>
      <c r="C195" s="14"/>
      <c r="D195" s="14"/>
      <c r="E195" s="14"/>
      <c r="F195" s="14"/>
      <c r="G195" s="14"/>
      <c r="H195" s="14"/>
      <c r="I195" s="12"/>
      <c r="J195" s="12"/>
      <c r="K195" s="23"/>
      <c r="L195" s="10"/>
      <c r="M195" s="144"/>
      <c r="N195" s="153"/>
      <c r="O195" s="14"/>
      <c r="P195" s="121"/>
      <c r="Q195" s="14"/>
      <c r="R195" s="14"/>
      <c r="S195" s="121"/>
      <c r="T195" s="48"/>
      <c r="U195" s="48"/>
      <c r="V195" s="121"/>
      <c r="W195" s="14"/>
      <c r="X195" s="14"/>
      <c r="Y195" s="112"/>
      <c r="Z195" s="14"/>
      <c r="AA195" s="14"/>
      <c r="AB195" s="13"/>
      <c r="AC195" s="13"/>
    </row>
    <row r="196" spans="1:29" s="8" customFormat="1" x14ac:dyDescent="0.25">
      <c r="A196" s="13"/>
      <c r="B196" s="14"/>
      <c r="C196" s="14"/>
      <c r="D196" s="14"/>
      <c r="E196" s="14"/>
      <c r="F196" s="14"/>
      <c r="G196" s="14"/>
      <c r="H196" s="14"/>
      <c r="I196" s="12"/>
      <c r="J196" s="12"/>
      <c r="K196" s="23"/>
      <c r="L196" s="10"/>
      <c r="M196" s="144"/>
      <c r="N196" s="153"/>
      <c r="O196" s="14"/>
      <c r="P196" s="121"/>
      <c r="Q196" s="14"/>
      <c r="R196" s="14"/>
      <c r="S196" s="121"/>
      <c r="T196" s="48"/>
      <c r="U196" s="48"/>
      <c r="V196" s="121"/>
      <c r="W196" s="14"/>
      <c r="X196" s="14"/>
      <c r="Y196" s="112"/>
      <c r="Z196" s="14"/>
      <c r="AA196" s="14"/>
      <c r="AB196" s="13"/>
      <c r="AC196" s="13"/>
    </row>
    <row r="197" spans="1:29" s="8" customFormat="1" x14ac:dyDescent="0.25">
      <c r="A197" s="13"/>
      <c r="B197" s="14"/>
      <c r="C197" s="14"/>
      <c r="D197" s="14"/>
      <c r="E197" s="14"/>
      <c r="F197" s="14"/>
      <c r="G197" s="14"/>
      <c r="H197" s="14"/>
      <c r="I197" s="12"/>
      <c r="J197" s="12"/>
      <c r="K197" s="23"/>
      <c r="L197" s="10"/>
      <c r="M197" s="144"/>
      <c r="N197" s="153"/>
      <c r="O197" s="14"/>
      <c r="P197" s="121"/>
      <c r="Q197" s="14"/>
      <c r="R197" s="14"/>
      <c r="S197" s="121"/>
      <c r="T197" s="48"/>
      <c r="U197" s="48"/>
      <c r="V197" s="121"/>
      <c r="W197" s="14"/>
      <c r="X197" s="14"/>
      <c r="Y197" s="112"/>
      <c r="Z197" s="14"/>
      <c r="AA197" s="14"/>
      <c r="AB197" s="13"/>
      <c r="AC197" s="13"/>
    </row>
  </sheetData>
  <mergeCells count="463">
    <mergeCell ref="AA81:AA83"/>
    <mergeCell ref="AB81:AB83"/>
    <mergeCell ref="AC81:AC83"/>
    <mergeCell ref="R56:R58"/>
    <mergeCell ref="U56:U58"/>
    <mergeCell ref="AA78:AA80"/>
    <mergeCell ref="AC67:AC69"/>
    <mergeCell ref="AA56:AA58"/>
    <mergeCell ref="AA63:AA65"/>
    <mergeCell ref="AA59:AA61"/>
    <mergeCell ref="U81:U83"/>
    <mergeCell ref="AC59:AC61"/>
    <mergeCell ref="AC56:AC58"/>
    <mergeCell ref="AA71:AA73"/>
    <mergeCell ref="AA74:AA76"/>
    <mergeCell ref="U78:U80"/>
    <mergeCell ref="O91:T91"/>
    <mergeCell ref="O87:T87"/>
    <mergeCell ref="X78:X80"/>
    <mergeCell ref="O71:O73"/>
    <mergeCell ref="R71:R73"/>
    <mergeCell ref="U71:U73"/>
    <mergeCell ref="O56:O58"/>
    <mergeCell ref="R63:R65"/>
    <mergeCell ref="X59:X61"/>
    <mergeCell ref="X63:X65"/>
    <mergeCell ref="X56:X58"/>
    <mergeCell ref="X84:X86"/>
    <mergeCell ref="U84:U86"/>
    <mergeCell ref="O81:O83"/>
    <mergeCell ref="R81:R83"/>
    <mergeCell ref="X71:X73"/>
    <mergeCell ref="X74:X76"/>
    <mergeCell ref="X81:X83"/>
    <mergeCell ref="O84:O86"/>
    <mergeCell ref="R84:R86"/>
    <mergeCell ref="A77:AC77"/>
    <mergeCell ref="A84:A86"/>
    <mergeCell ref="O78:O80"/>
    <mergeCell ref="R78:R80"/>
    <mergeCell ref="A53:A55"/>
    <mergeCell ref="B53:B55"/>
    <mergeCell ref="C53:C55"/>
    <mergeCell ref="D53:D55"/>
    <mergeCell ref="A50:A52"/>
    <mergeCell ref="D59:D61"/>
    <mergeCell ref="G56:G58"/>
    <mergeCell ref="A78:A80"/>
    <mergeCell ref="AB67:AB69"/>
    <mergeCell ref="A74:A76"/>
    <mergeCell ref="O74:O76"/>
    <mergeCell ref="D71:D73"/>
    <mergeCell ref="E71:E73"/>
    <mergeCell ref="F71:F73"/>
    <mergeCell ref="G71:G73"/>
    <mergeCell ref="H71:H73"/>
    <mergeCell ref="K71:K73"/>
    <mergeCell ref="A71:A73"/>
    <mergeCell ref="B71:B73"/>
    <mergeCell ref="C71:C73"/>
    <mergeCell ref="A67:A69"/>
    <mergeCell ref="B67:B69"/>
    <mergeCell ref="C67:C69"/>
    <mergeCell ref="D67:D69"/>
    <mergeCell ref="A63:A65"/>
    <mergeCell ref="A56:A58"/>
    <mergeCell ref="B56:B58"/>
    <mergeCell ref="C56:C58"/>
    <mergeCell ref="D56:D58"/>
    <mergeCell ref="F56:F58"/>
    <mergeCell ref="B59:B61"/>
    <mergeCell ref="A59:A61"/>
    <mergeCell ref="C59:C61"/>
    <mergeCell ref="B50:B52"/>
    <mergeCell ref="C50:C52"/>
    <mergeCell ref="E37:E39"/>
    <mergeCell ref="A31:A33"/>
    <mergeCell ref="A34:A36"/>
    <mergeCell ref="B28:B30"/>
    <mergeCell ref="B31:B33"/>
    <mergeCell ref="G47:G49"/>
    <mergeCell ref="F50:F52"/>
    <mergeCell ref="G50:G52"/>
    <mergeCell ref="A40:A42"/>
    <mergeCell ref="F40:F42"/>
    <mergeCell ref="G40:G42"/>
    <mergeCell ref="F37:F39"/>
    <mergeCell ref="G37:G39"/>
    <mergeCell ref="D28:D30"/>
    <mergeCell ref="E28:E30"/>
    <mergeCell ref="D34:D36"/>
    <mergeCell ref="E34:E36"/>
    <mergeCell ref="D31:D33"/>
    <mergeCell ref="E31:E33"/>
    <mergeCell ref="C31:C33"/>
    <mergeCell ref="B40:B42"/>
    <mergeCell ref="C40:C42"/>
    <mergeCell ref="O22:O24"/>
    <mergeCell ref="R22:R24"/>
    <mergeCell ref="AC22:AC24"/>
    <mergeCell ref="A22:A24"/>
    <mergeCell ref="AA22:AA24"/>
    <mergeCell ref="G22:G24"/>
    <mergeCell ref="X22:X24"/>
    <mergeCell ref="B22:B24"/>
    <mergeCell ref="C22:C24"/>
    <mergeCell ref="D22:D24"/>
    <mergeCell ref="E22:E24"/>
    <mergeCell ref="AB22:AB24"/>
    <mergeCell ref="U22:U24"/>
    <mergeCell ref="A1:AC1"/>
    <mergeCell ref="A19:A21"/>
    <mergeCell ref="B19:B21"/>
    <mergeCell ref="C19:C21"/>
    <mergeCell ref="D19:D21"/>
    <mergeCell ref="E19:E21"/>
    <mergeCell ref="F19:F21"/>
    <mergeCell ref="G19:G21"/>
    <mergeCell ref="H19:H21"/>
    <mergeCell ref="AA19:AA21"/>
    <mergeCell ref="AB19:AB21"/>
    <mergeCell ref="AC19:AC21"/>
    <mergeCell ref="A4:E4"/>
    <mergeCell ref="B16:B18"/>
    <mergeCell ref="C16:C18"/>
    <mergeCell ref="D16:D18"/>
    <mergeCell ref="E16:E18"/>
    <mergeCell ref="AA13:AA15"/>
    <mergeCell ref="F13:F15"/>
    <mergeCell ref="A7:E7"/>
    <mergeCell ref="I10:J10"/>
    <mergeCell ref="C10:C11"/>
    <mergeCell ref="E10:E11"/>
    <mergeCell ref="B9:E9"/>
    <mergeCell ref="AC50:AC52"/>
    <mergeCell ref="AB56:AB58"/>
    <mergeCell ref="AB71:AB73"/>
    <mergeCell ref="AC71:AC73"/>
    <mergeCell ref="AB59:AB61"/>
    <mergeCell ref="K81:K83"/>
    <mergeCell ref="AC84:AC86"/>
    <mergeCell ref="B81:B83"/>
    <mergeCell ref="K59:K61"/>
    <mergeCell ref="J56:J58"/>
    <mergeCell ref="K56:K58"/>
    <mergeCell ref="I59:I61"/>
    <mergeCell ref="J59:J61"/>
    <mergeCell ref="H63:H65"/>
    <mergeCell ref="I63:I65"/>
    <mergeCell ref="E56:E58"/>
    <mergeCell ref="J63:J65"/>
    <mergeCell ref="B63:B65"/>
    <mergeCell ref="C63:C65"/>
    <mergeCell ref="AB74:AB76"/>
    <mergeCell ref="AC74:AC76"/>
    <mergeCell ref="AC78:AC80"/>
    <mergeCell ref="AB78:AB80"/>
    <mergeCell ref="AB84:AB86"/>
    <mergeCell ref="H59:H61"/>
    <mergeCell ref="G59:G61"/>
    <mergeCell ref="J67:J69"/>
    <mergeCell ref="K67:K69"/>
    <mergeCell ref="K74:K76"/>
    <mergeCell ref="AC43:AC45"/>
    <mergeCell ref="AB47:AB49"/>
    <mergeCell ref="AC47:AC49"/>
    <mergeCell ref="G74:G76"/>
    <mergeCell ref="H74:H76"/>
    <mergeCell ref="J74:J76"/>
    <mergeCell ref="J53:J55"/>
    <mergeCell ref="K53:K55"/>
    <mergeCell ref="U53:U55"/>
    <mergeCell ref="K50:K52"/>
    <mergeCell ref="O59:O61"/>
    <mergeCell ref="R59:R61"/>
    <mergeCell ref="U59:U61"/>
    <mergeCell ref="J47:J49"/>
    <mergeCell ref="J43:J45"/>
    <mergeCell ref="I43:I45"/>
    <mergeCell ref="AB53:AB55"/>
    <mergeCell ref="AB50:AB52"/>
    <mergeCell ref="AC53:AC55"/>
    <mergeCell ref="A47:A49"/>
    <mergeCell ref="B47:B49"/>
    <mergeCell ref="H40:H42"/>
    <mergeCell ref="I40:I42"/>
    <mergeCell ref="J40:J42"/>
    <mergeCell ref="AB2:AC2"/>
    <mergeCell ref="AB3:AC3"/>
    <mergeCell ref="AB9:AC9"/>
    <mergeCell ref="AB10:AB11"/>
    <mergeCell ref="AC10:AC11"/>
    <mergeCell ref="AB13:AB15"/>
    <mergeCell ref="AC13:AC15"/>
    <mergeCell ref="AB16:AB18"/>
    <mergeCell ref="AC16:AC18"/>
    <mergeCell ref="AA4:AC4"/>
    <mergeCell ref="AA5:AC5"/>
    <mergeCell ref="AA6:AC6"/>
    <mergeCell ref="AA7:AC7"/>
    <mergeCell ref="AA16:AA18"/>
    <mergeCell ref="A12:AC12"/>
    <mergeCell ref="A2:E2"/>
    <mergeCell ref="A37:A39"/>
    <mergeCell ref="K40:K42"/>
    <mergeCell ref="I47:I49"/>
    <mergeCell ref="B37:B39"/>
    <mergeCell ref="A25:A27"/>
    <mergeCell ref="B25:B27"/>
    <mergeCell ref="F28:F30"/>
    <mergeCell ref="G28:G30"/>
    <mergeCell ref="H28:H30"/>
    <mergeCell ref="C28:C30"/>
    <mergeCell ref="C81:C83"/>
    <mergeCell ref="D50:D52"/>
    <mergeCell ref="E50:E52"/>
    <mergeCell ref="C25:C27"/>
    <mergeCell ref="D25:D27"/>
    <mergeCell ref="H37:H39"/>
    <mergeCell ref="A43:A45"/>
    <mergeCell ref="B43:B45"/>
    <mergeCell ref="C43:C45"/>
    <mergeCell ref="C37:C39"/>
    <mergeCell ref="F47:F49"/>
    <mergeCell ref="D43:D45"/>
    <mergeCell ref="D37:D39"/>
    <mergeCell ref="E43:E45"/>
    <mergeCell ref="F43:F45"/>
    <mergeCell ref="G43:G45"/>
    <mergeCell ref="F81:F83"/>
    <mergeCell ref="J81:J83"/>
    <mergeCell ref="H47:H49"/>
    <mergeCell ref="H43:H45"/>
    <mergeCell ref="J34:J36"/>
    <mergeCell ref="I37:I39"/>
    <mergeCell ref="I34:I36"/>
    <mergeCell ref="H50:H52"/>
    <mergeCell ref="C47:C49"/>
    <mergeCell ref="C34:C36"/>
    <mergeCell ref="E53:E55"/>
    <mergeCell ref="G81:G83"/>
    <mergeCell ref="H81:H83"/>
    <mergeCell ref="I81:I83"/>
    <mergeCell ref="D63:D65"/>
    <mergeCell ref="H34:H36"/>
    <mergeCell ref="F34:F36"/>
    <mergeCell ref="G34:G36"/>
    <mergeCell ref="D40:D42"/>
    <mergeCell ref="E40:E42"/>
    <mergeCell ref="F74:F76"/>
    <mergeCell ref="H53:H55"/>
    <mergeCell ref="I53:I55"/>
    <mergeCell ref="F53:F55"/>
    <mergeCell ref="G53:G55"/>
    <mergeCell ref="C90:F90"/>
    <mergeCell ref="C91:F91"/>
    <mergeCell ref="C87:F87"/>
    <mergeCell ref="J84:J86"/>
    <mergeCell ref="K84:K86"/>
    <mergeCell ref="I84:I86"/>
    <mergeCell ref="A3:E3"/>
    <mergeCell ref="B84:B86"/>
    <mergeCell ref="C84:C86"/>
    <mergeCell ref="D84:D86"/>
    <mergeCell ref="E84:E86"/>
    <mergeCell ref="D74:D76"/>
    <mergeCell ref="E74:E76"/>
    <mergeCell ref="B78:B80"/>
    <mergeCell ref="C78:C80"/>
    <mergeCell ref="D78:D80"/>
    <mergeCell ref="B74:B76"/>
    <mergeCell ref="C74:C76"/>
    <mergeCell ref="D81:D83"/>
    <mergeCell ref="E81:E83"/>
    <mergeCell ref="A81:A83"/>
    <mergeCell ref="D47:D49"/>
    <mergeCell ref="E47:E49"/>
    <mergeCell ref="E59:E61"/>
    <mergeCell ref="B10:B11"/>
    <mergeCell ref="A9:A11"/>
    <mergeCell ref="I19:I21"/>
    <mergeCell ref="I31:I33"/>
    <mergeCell ref="H25:H27"/>
    <mergeCell ref="I25:I27"/>
    <mergeCell ref="J25:J27"/>
    <mergeCell ref="E25:E27"/>
    <mergeCell ref="A28:A30"/>
    <mergeCell ref="A16:A18"/>
    <mergeCell ref="I22:I24"/>
    <mergeCell ref="H22:H24"/>
    <mergeCell ref="I28:I30"/>
    <mergeCell ref="J28:J30"/>
    <mergeCell ref="A13:A15"/>
    <mergeCell ref="B13:B15"/>
    <mergeCell ref="E13:E15"/>
    <mergeCell ref="D13:D15"/>
    <mergeCell ref="C13:C15"/>
    <mergeCell ref="B34:B36"/>
    <mergeCell ref="K10:K11"/>
    <mergeCell ref="D10:D11"/>
    <mergeCell ref="I9:K9"/>
    <mergeCell ref="F9:H9"/>
    <mergeCell ref="F10:G10"/>
    <mergeCell ref="H10:H11"/>
    <mergeCell ref="Y9:AA10"/>
    <mergeCell ref="O19:O21"/>
    <mergeCell ref="R19:R21"/>
    <mergeCell ref="U19:U21"/>
    <mergeCell ref="X19:X21"/>
    <mergeCell ref="L10:L11"/>
    <mergeCell ref="L9:X9"/>
    <mergeCell ref="O16:O18"/>
    <mergeCell ref="R16:R18"/>
    <mergeCell ref="U16:U18"/>
    <mergeCell ref="X16:X18"/>
    <mergeCell ref="S10:U10"/>
    <mergeCell ref="V10:X10"/>
    <mergeCell ref="O13:O15"/>
    <mergeCell ref="M10:O10"/>
    <mergeCell ref="R13:R15"/>
    <mergeCell ref="U13:U15"/>
    <mergeCell ref="X13:X15"/>
    <mergeCell ref="P10:R10"/>
    <mergeCell ref="G13:G15"/>
    <mergeCell ref="H13:H15"/>
    <mergeCell ref="F22:F24"/>
    <mergeCell ref="G16:G18"/>
    <mergeCell ref="K19:K21"/>
    <mergeCell ref="K34:K36"/>
    <mergeCell ref="K22:K24"/>
    <mergeCell ref="J19:J21"/>
    <mergeCell ref="I16:I18"/>
    <mergeCell ref="K13:K15"/>
    <mergeCell ref="J13:J15"/>
    <mergeCell ref="I13:I15"/>
    <mergeCell ref="J22:J24"/>
    <mergeCell ref="F25:F27"/>
    <mergeCell ref="G25:G27"/>
    <mergeCell ref="F31:F33"/>
    <mergeCell ref="G31:G33"/>
    <mergeCell ref="H31:H33"/>
    <mergeCell ref="F16:F18"/>
    <mergeCell ref="H16:H18"/>
    <mergeCell ref="J16:J18"/>
    <mergeCell ref="K16:K18"/>
    <mergeCell ref="O28:O30"/>
    <mergeCell ref="X28:X30"/>
    <mergeCell ref="AA28:AA30"/>
    <mergeCell ref="AA53:AA55"/>
    <mergeCell ref="O31:O33"/>
    <mergeCell ref="R31:R33"/>
    <mergeCell ref="U31:U33"/>
    <mergeCell ref="X47:X49"/>
    <mergeCell ref="O34:O36"/>
    <mergeCell ref="R34:R36"/>
    <mergeCell ref="U34:U36"/>
    <mergeCell ref="X50:X52"/>
    <mergeCell ref="X31:X33"/>
    <mergeCell ref="AA31:AA33"/>
    <mergeCell ref="R47:R49"/>
    <mergeCell ref="U47:U49"/>
    <mergeCell ref="O50:O52"/>
    <mergeCell ref="R50:R52"/>
    <mergeCell ref="X34:X36"/>
    <mergeCell ref="AA34:AA36"/>
    <mergeCell ref="O40:O42"/>
    <mergeCell ref="R40:R42"/>
    <mergeCell ref="U40:U42"/>
    <mergeCell ref="X40:X42"/>
    <mergeCell ref="U50:U52"/>
    <mergeCell ref="O67:O69"/>
    <mergeCell ref="AA43:AA45"/>
    <mergeCell ref="O43:O45"/>
    <mergeCell ref="R43:R45"/>
    <mergeCell ref="K43:K45"/>
    <mergeCell ref="X43:X45"/>
    <mergeCell ref="O47:O49"/>
    <mergeCell ref="AA50:AA52"/>
    <mergeCell ref="X53:X55"/>
    <mergeCell ref="O53:O55"/>
    <mergeCell ref="R53:R55"/>
    <mergeCell ref="U28:U30"/>
    <mergeCell ref="D93:E94"/>
    <mergeCell ref="P92:S92"/>
    <mergeCell ref="P93:S93"/>
    <mergeCell ref="O63:O65"/>
    <mergeCell ref="U63:U65"/>
    <mergeCell ref="I71:I73"/>
    <mergeCell ref="J71:J73"/>
    <mergeCell ref="E78:E80"/>
    <mergeCell ref="F78:F80"/>
    <mergeCell ref="G78:G80"/>
    <mergeCell ref="H78:H80"/>
    <mergeCell ref="F84:F86"/>
    <mergeCell ref="G84:G86"/>
    <mergeCell ref="H84:H86"/>
    <mergeCell ref="I93:K93"/>
    <mergeCell ref="I74:I76"/>
    <mergeCell ref="E63:E65"/>
    <mergeCell ref="K63:K65"/>
    <mergeCell ref="R74:R76"/>
    <mergeCell ref="U74:U76"/>
    <mergeCell ref="I92:K92"/>
    <mergeCell ref="I78:I80"/>
    <mergeCell ref="J78:J80"/>
    <mergeCell ref="K78:K80"/>
    <mergeCell ref="AC40:AC42"/>
    <mergeCell ref="AB28:AB30"/>
    <mergeCell ref="O25:O27"/>
    <mergeCell ref="K47:K49"/>
    <mergeCell ref="AB34:AB36"/>
    <mergeCell ref="AB43:AB45"/>
    <mergeCell ref="U43:U45"/>
    <mergeCell ref="AB31:AB33"/>
    <mergeCell ref="R25:R27"/>
    <mergeCell ref="U25:U27"/>
    <mergeCell ref="X25:X27"/>
    <mergeCell ref="AA25:AA27"/>
    <mergeCell ref="AB37:AB39"/>
    <mergeCell ref="AC37:AC39"/>
    <mergeCell ref="AB40:AB42"/>
    <mergeCell ref="AC25:AC27"/>
    <mergeCell ref="K25:K27"/>
    <mergeCell ref="AB25:AB27"/>
    <mergeCell ref="AC28:AC30"/>
    <mergeCell ref="AC34:AC36"/>
    <mergeCell ref="K28:K30"/>
    <mergeCell ref="R28:R30"/>
    <mergeCell ref="AA47:AA49"/>
    <mergeCell ref="AC31:AC33"/>
    <mergeCell ref="J37:J39"/>
    <mergeCell ref="K37:K39"/>
    <mergeCell ref="O37:O39"/>
    <mergeCell ref="R37:R39"/>
    <mergeCell ref="U37:U39"/>
    <mergeCell ref="X37:X39"/>
    <mergeCell ref="AA37:AA39"/>
    <mergeCell ref="J31:J33"/>
    <mergeCell ref="K31:K33"/>
    <mergeCell ref="Z91:AA91"/>
    <mergeCell ref="O89:T89"/>
    <mergeCell ref="O90:T90"/>
    <mergeCell ref="AA84:AA86"/>
    <mergeCell ref="A46:AC46"/>
    <mergeCell ref="A66:AC66"/>
    <mergeCell ref="A62:AC62"/>
    <mergeCell ref="I50:I52"/>
    <mergeCell ref="A70:AC70"/>
    <mergeCell ref="X67:X69"/>
    <mergeCell ref="AA67:AA69"/>
    <mergeCell ref="E67:E69"/>
    <mergeCell ref="F63:F65"/>
    <mergeCell ref="G63:G65"/>
    <mergeCell ref="AB63:AB65"/>
    <mergeCell ref="AC63:AC65"/>
    <mergeCell ref="F67:F69"/>
    <mergeCell ref="G67:G69"/>
    <mergeCell ref="H67:H69"/>
    <mergeCell ref="F59:F61"/>
    <mergeCell ref="I67:I69"/>
    <mergeCell ref="H56:H58"/>
    <mergeCell ref="I56:I58"/>
    <mergeCell ref="J50:J52"/>
  </mergeCells>
  <phoneticPr fontId="3" type="noConversion"/>
  <conditionalFormatting sqref="O13:O45 R13:R45 U13:U45 X13:X45 O47:O61 R47:R61 U47:U61 X47:X61 R78:R86 U78:U86 X78:X86">
    <cfRule type="expression" dxfId="32" priority="215">
      <formula>O13=0</formula>
    </cfRule>
  </conditionalFormatting>
  <conditionalFormatting sqref="O63:O65 R63:R65 U63:U65 X63:X65 AA63:AA65">
    <cfRule type="expression" dxfId="31" priority="1156">
      <formula>O63=0</formula>
    </cfRule>
  </conditionalFormatting>
  <conditionalFormatting sqref="O67:O69">
    <cfRule type="expression" dxfId="30" priority="2">
      <formula>O67=0</formula>
    </cfRule>
  </conditionalFormatting>
  <conditionalFormatting sqref="O71:O76 R71:R76 U71:U76">
    <cfRule type="expression" dxfId="29" priority="286">
      <formula>O71=0</formula>
    </cfRule>
  </conditionalFormatting>
  <conditionalFormatting sqref="O78:O86">
    <cfRule type="expression" dxfId="28" priority="1">
      <formula>O78=0</formula>
    </cfRule>
  </conditionalFormatting>
  <conditionalFormatting sqref="P16:Q16">
    <cfRule type="expression" dxfId="27" priority="4">
      <formula>$Y16="El Valor debe ser igual a la meta 2015"</formula>
    </cfRule>
  </conditionalFormatting>
  <conditionalFormatting sqref="R67:R69 U67:U69">
    <cfRule type="expression" dxfId="26" priority="288">
      <formula>R67=0</formula>
    </cfRule>
  </conditionalFormatting>
  <conditionalFormatting sqref="V72">
    <cfRule type="expression" dxfId="25" priority="2187">
      <formula>$Y72="El Valor debe ser igual a la meta 2015"</formula>
    </cfRule>
  </conditionalFormatting>
  <conditionalFormatting sqref="X67:X69">
    <cfRule type="expression" dxfId="24" priority="862">
      <formula>X67=0</formula>
    </cfRule>
  </conditionalFormatting>
  <conditionalFormatting sqref="X71:X76">
    <cfRule type="expression" dxfId="23" priority="3960">
      <formula>X71=0</formula>
    </cfRule>
  </conditionalFormatting>
  <conditionalFormatting sqref="Y13:Z14">
    <cfRule type="expression" dxfId="22" priority="1138">
      <formula>$Y13="El Valor debe ser igual a la meta 2015"</formula>
    </cfRule>
  </conditionalFormatting>
  <conditionalFormatting sqref="Y16:Z17">
    <cfRule type="expression" dxfId="21" priority="1094">
      <formula>$Y16="El Valor debe ser igual a la meta 2015"</formula>
    </cfRule>
  </conditionalFormatting>
  <conditionalFormatting sqref="Y19:Z20">
    <cfRule type="expression" dxfId="20" priority="1087">
      <formula>$Y19="El Valor debe ser igual a la meta 2015"</formula>
    </cfRule>
  </conditionalFormatting>
  <conditionalFormatting sqref="Y22:Z23">
    <cfRule type="expression" dxfId="19" priority="269">
      <formula>$Y22="El Valor debe ser igual a la meta 2015"</formula>
    </cfRule>
  </conditionalFormatting>
  <conditionalFormatting sqref="Y25:Z26 Y28:Z29 Y31:Z32 Y34:Z35 Y43:Z44 Y81:Z82">
    <cfRule type="expression" dxfId="18" priority="2905">
      <formula>$Y25="El Valor debe ser igual a la meta 2015"</formula>
    </cfRule>
  </conditionalFormatting>
  <conditionalFormatting sqref="Y37:Z38">
    <cfRule type="expression" dxfId="17" priority="262">
      <formula>$Y37="El Valor debe ser igual a la meta 2015"</formula>
    </cfRule>
  </conditionalFormatting>
  <conditionalFormatting sqref="Y40:Z41">
    <cfRule type="expression" dxfId="16" priority="3">
      <formula>$Y40="El Valor debe ser igual a la meta 2015"</formula>
    </cfRule>
  </conditionalFormatting>
  <conditionalFormatting sqref="Y47:Z48">
    <cfRule type="expression" dxfId="15" priority="250">
      <formula>$Y47="El Valor debe ser igual a la meta 2015"</formula>
    </cfRule>
  </conditionalFormatting>
  <conditionalFormatting sqref="Y50:Z51">
    <cfRule type="expression" dxfId="14" priority="247">
      <formula>$Y50="El Valor debe ser igual a la meta 2015"</formula>
    </cfRule>
  </conditionalFormatting>
  <conditionalFormatting sqref="Y53:Z54">
    <cfRule type="expression" dxfId="13" priority="244">
      <formula>$Y53="El Valor debe ser igual a la meta 2015"</formula>
    </cfRule>
  </conditionalFormatting>
  <conditionalFormatting sqref="Y56:Z57">
    <cfRule type="expression" dxfId="12" priority="6">
      <formula>$Y56="El Valor debe ser igual a la meta 2015"</formula>
    </cfRule>
  </conditionalFormatting>
  <conditionalFormatting sqref="Y59:Z60">
    <cfRule type="expression" dxfId="11" priority="238">
      <formula>$Y59="El Valor debe ser igual a la meta 2015"</formula>
    </cfRule>
  </conditionalFormatting>
  <conditionalFormatting sqref="Y63:Z64">
    <cfRule type="expression" dxfId="10" priority="235">
      <formula>$Y63="El Valor debe ser igual a la meta 2015"</formula>
    </cfRule>
  </conditionalFormatting>
  <conditionalFormatting sqref="Y67:Z68">
    <cfRule type="expression" dxfId="9" priority="229">
      <formula>$Y67="El Valor debe ser igual a la meta 2015"</formula>
    </cfRule>
  </conditionalFormatting>
  <conditionalFormatting sqref="Y71:Z72">
    <cfRule type="expression" dxfId="8" priority="223">
      <formula>$Y71="El Valor debe ser igual a la meta 2015"</formula>
    </cfRule>
  </conditionalFormatting>
  <conditionalFormatting sqref="Y74:Z75">
    <cfRule type="expression" dxfId="7" priority="220">
      <formula>$Y74="El Valor debe ser igual a la meta 2015"</formula>
    </cfRule>
  </conditionalFormatting>
  <conditionalFormatting sqref="Y78:Z79">
    <cfRule type="expression" dxfId="6" priority="50">
      <formula>$Y78="El Valor debe ser igual a la meta 2015"</formula>
    </cfRule>
  </conditionalFormatting>
  <conditionalFormatting sqref="Y84:Z85">
    <cfRule type="expression" dxfId="5" priority="25">
      <formula>$Y84="El Valor debe ser igual a la meta 2015"</formula>
    </cfRule>
  </conditionalFormatting>
  <conditionalFormatting sqref="AA13:AA45 AA47:AA61 AA67:AA69 AA78:AA86">
    <cfRule type="expression" dxfId="4" priority="1007">
      <formula>$AA13=0</formula>
    </cfRule>
    <cfRule type="expression" dxfId="3" priority="1041">
      <formula>AA13=0</formula>
    </cfRule>
  </conditionalFormatting>
  <conditionalFormatting sqref="AA63:AA65">
    <cfRule type="expression" dxfId="2" priority="3997">
      <formula>$AA63=0</formula>
    </cfRule>
  </conditionalFormatting>
  <conditionalFormatting sqref="AA71:AA76">
    <cfRule type="expression" dxfId="1" priority="1400">
      <formula>$AA71=0</formula>
    </cfRule>
    <cfRule type="expression" dxfId="0" priority="1434">
      <formula>AA71=0</formula>
    </cfRule>
  </conditionalFormatting>
  <printOptions horizontalCentered="1"/>
  <pageMargins left="0.6692913385826772" right="7.874015748031496E-2" top="0.31496062992125984" bottom="0.15748031496062992" header="0.31496062992125984" footer="0.31496062992125984"/>
  <pageSetup paperSize="5" scale="30" fitToWidth="2" fitToHeight="2" orientation="landscape" r:id="rId1"/>
  <rowBreaks count="1" manualBreakCount="1">
    <brk id="45" max="28" man="1"/>
  </rowBreaks>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B2:C21"/>
  <sheetViews>
    <sheetView zoomScale="80" zoomScaleNormal="80" workbookViewId="0">
      <selection activeCell="B21" sqref="B21"/>
    </sheetView>
  </sheetViews>
  <sheetFormatPr baseColWidth="10" defaultColWidth="10.7109375" defaultRowHeight="15" x14ac:dyDescent="0.25"/>
  <cols>
    <col min="2" max="2" width="99.5703125" customWidth="1"/>
    <col min="3" max="3" width="57.85546875" customWidth="1"/>
  </cols>
  <sheetData>
    <row r="2" spans="2:3" ht="15.75" x14ac:dyDescent="0.25">
      <c r="B2" s="29" t="s">
        <v>45</v>
      </c>
    </row>
    <row r="3" spans="2:3" ht="40.5" customHeight="1" x14ac:dyDescent="0.25">
      <c r="B3" s="30" t="s">
        <v>46</v>
      </c>
    </row>
    <row r="4" spans="2:3" ht="15.75" x14ac:dyDescent="0.25">
      <c r="B4" s="30"/>
    </row>
    <row r="5" spans="2:3" ht="53.25" customHeight="1" x14ac:dyDescent="0.25">
      <c r="B5" s="30" t="s">
        <v>47</v>
      </c>
    </row>
    <row r="6" spans="2:3" ht="15.75" x14ac:dyDescent="0.25">
      <c r="B6" s="30"/>
    </row>
    <row r="7" spans="2:3" ht="110.25" customHeight="1" x14ac:dyDescent="0.25">
      <c r="B7" s="30" t="s">
        <v>48</v>
      </c>
      <c r="C7" s="370" t="s">
        <v>51</v>
      </c>
    </row>
    <row r="8" spans="2:3" ht="84" customHeight="1" x14ac:dyDescent="0.25">
      <c r="B8" s="30" t="s">
        <v>49</v>
      </c>
      <c r="C8" s="370"/>
    </row>
    <row r="9" spans="2:3" ht="15.75" x14ac:dyDescent="0.25">
      <c r="B9" s="30"/>
    </row>
    <row r="10" spans="2:3" ht="15.75" x14ac:dyDescent="0.25">
      <c r="B10" s="30" t="s">
        <v>50</v>
      </c>
    </row>
    <row r="11" spans="2:3" ht="15.75" x14ac:dyDescent="0.25">
      <c r="B11" s="30"/>
    </row>
    <row r="12" spans="2:3" ht="76.5" customHeight="1" x14ac:dyDescent="0.25">
      <c r="B12" s="30" t="s">
        <v>55</v>
      </c>
      <c r="C12" s="34"/>
    </row>
    <row r="13" spans="2:3" ht="15.75" x14ac:dyDescent="0.25">
      <c r="B13" s="30"/>
    </row>
    <row r="14" spans="2:3" ht="15.75" x14ac:dyDescent="0.25">
      <c r="B14" s="30" t="s">
        <v>56</v>
      </c>
    </row>
    <row r="15" spans="2:3" ht="15.75" x14ac:dyDescent="0.25">
      <c r="B15" s="31"/>
    </row>
    <row r="16" spans="2:3" ht="15.75" x14ac:dyDescent="0.25">
      <c r="B16" s="32" t="s">
        <v>54</v>
      </c>
    </row>
    <row r="17" spans="2:2" ht="87.75" customHeight="1" x14ac:dyDescent="0.25">
      <c r="B17" s="32" t="s">
        <v>52</v>
      </c>
    </row>
    <row r="18" spans="2:2" ht="15.75" x14ac:dyDescent="0.25">
      <c r="B18" s="32"/>
    </row>
    <row r="19" spans="2:2" ht="83.25" customHeight="1" x14ac:dyDescent="0.25">
      <c r="B19" s="32" t="s">
        <v>53</v>
      </c>
    </row>
    <row r="20" spans="2:2" ht="15.75" x14ac:dyDescent="0.25">
      <c r="B20" s="33"/>
    </row>
    <row r="21" spans="2:2" ht="55.5" customHeight="1" x14ac:dyDescent="0.25">
      <c r="B21" s="32" t="s">
        <v>57</v>
      </c>
    </row>
  </sheetData>
  <mergeCells count="1">
    <mergeCell ref="C7:C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699db72-cef2-4f26-ac0f-3e842766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1902BF6D224441B5BC10850C3BF2A4" ma:contentTypeVersion="17" ma:contentTypeDescription="Create a new document." ma:contentTypeScope="" ma:versionID="98b202ae5a308cc04c7cd678e6c5adbd">
  <xsd:schema xmlns:xsd="http://www.w3.org/2001/XMLSchema" xmlns:xs="http://www.w3.org/2001/XMLSchema" xmlns:p="http://schemas.microsoft.com/office/2006/metadata/properties" xmlns:ns3="3df84d14-d23e-48ff-b0df-3b8282583191" xmlns:ns4="3699db72-cef2-4f26-ac0f-3e8427662ffe" targetNamespace="http://schemas.microsoft.com/office/2006/metadata/properties" ma:root="true" ma:fieldsID="5c47f11e086b97ff9d4e5acb8647722c" ns3:_="" ns4:_="">
    <xsd:import namespace="3df84d14-d23e-48ff-b0df-3b8282583191"/>
    <xsd:import namespace="3699db72-cef2-4f26-ac0f-3e8427662ff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MediaServiceSearchProperties" minOccurs="0"/>
                <xsd:element ref="ns4:_activity"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f84d14-d23e-48ff-b0df-3b828258319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99db72-cef2-4f26-ac0f-3e8427662ff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6E30D3-D96D-4E2F-97BB-BB78A631BDA5}">
  <ds:schemaRefs>
    <ds:schemaRef ds:uri="http://purl.org/dc/elements/1.1/"/>
    <ds:schemaRef ds:uri="3699db72-cef2-4f26-ac0f-3e8427662ffe"/>
    <ds:schemaRef ds:uri="http://schemas.microsoft.com/office/2006/documentManagement/types"/>
    <ds:schemaRef ds:uri="http://purl.org/dc/dcmitype/"/>
    <ds:schemaRef ds:uri="http://purl.org/dc/terms/"/>
    <ds:schemaRef ds:uri="http://schemas.microsoft.com/office/infopath/2007/PartnerControls"/>
    <ds:schemaRef ds:uri="http://schemas.microsoft.com/office/2006/metadata/properties"/>
    <ds:schemaRef ds:uri="3df84d14-d23e-48ff-b0df-3b8282583191"/>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6E51E300-2ADA-4030-8393-116ECC6233BF}">
  <ds:schemaRefs>
    <ds:schemaRef ds:uri="http://schemas.microsoft.com/sharepoint/v3/contenttype/forms"/>
  </ds:schemaRefs>
</ds:datastoreItem>
</file>

<file path=customXml/itemProps3.xml><?xml version="1.0" encoding="utf-8"?>
<ds:datastoreItem xmlns:ds="http://schemas.openxmlformats.org/officeDocument/2006/customXml" ds:itemID="{CA8C76BD-972C-43CD-BF9D-1FFBC56782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f84d14-d23e-48ff-b0df-3b8282583191"/>
    <ds:schemaRef ds:uri="3699db72-cef2-4f26-ac0f-3e8427662f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Formato de Seguimiento de I (2</vt:lpstr>
      <vt:lpstr>20251erTRIM MIR</vt:lpstr>
      <vt:lpstr>Instructivo</vt:lpstr>
      <vt:lpstr>'20251erTRIM MIR'!Área_de_impresión</vt:lpstr>
      <vt:lpstr>'Formato de Seguimiento de I (2'!Área_de_impresión</vt:lpstr>
      <vt:lpstr>'20251erTRIM MIR'!Títulos_a_imprimir</vt:lpstr>
      <vt:lpstr>'Formato de Seguimiento de I (2'!Títulos_a_imprimir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DGES1</dc:creator>
  <cp:lastModifiedBy>Departamento de Planeación</cp:lastModifiedBy>
  <cp:lastPrinted>2025-07-17T18:09:30Z</cp:lastPrinted>
  <dcterms:created xsi:type="dcterms:W3CDTF">2013-07-05T02:43:33Z</dcterms:created>
  <dcterms:modified xsi:type="dcterms:W3CDTF">2025-07-17T18:09:33Z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0x010100561902BF6D224441B5BC10850C3BF2A4</vt:lpwstr>
  </property>
</Properties>
</file>